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Example_Webmap/"/>
    </mc:Choice>
  </mc:AlternateContent>
  <xr:revisionPtr revIDLastSave="95" documentId="8_{099A9018-7F12-4667-B8B5-971F3D0D7048}" xr6:coauthVersionLast="47" xr6:coauthVersionMax="47" xr10:uidLastSave="{3F3C1F1F-7F3D-4782-8B71-0542DF5ECDC1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Hlk139649669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" i="1" l="1"/>
  <c r="R21" i="1"/>
  <c r="R22" i="1"/>
  <c r="R23" i="1"/>
  <c r="R25" i="1"/>
  <c r="R26" i="1"/>
  <c r="R27" i="1"/>
  <c r="R29" i="1"/>
  <c r="R30" i="1"/>
  <c r="R31" i="1"/>
  <c r="R36" i="1"/>
  <c r="R37" i="1"/>
  <c r="R38" i="1"/>
  <c r="R40" i="1"/>
  <c r="R41" i="1"/>
  <c r="R42" i="1"/>
  <c r="R44" i="1"/>
  <c r="R45" i="1"/>
  <c r="R46" i="1"/>
  <c r="R51" i="1"/>
  <c r="R52" i="1"/>
  <c r="R53" i="1"/>
  <c r="R55" i="1"/>
  <c r="R56" i="1"/>
  <c r="R57" i="1"/>
  <c r="R59" i="1"/>
  <c r="R60" i="1"/>
  <c r="R11" i="1"/>
  <c r="R7" i="1"/>
  <c r="R6" i="1"/>
  <c r="R16" i="1"/>
  <c r="R15" i="1"/>
  <c r="R14" i="1"/>
  <c r="R12" i="1"/>
  <c r="R10" i="1"/>
  <c r="R8" i="1"/>
  <c r="S29" i="1" l="1"/>
  <c r="S41" i="1"/>
  <c r="S6" i="1"/>
  <c r="S56" i="1"/>
  <c r="S36" i="1"/>
  <c r="S23" i="1"/>
  <c r="S27" i="1"/>
  <c r="S52" i="1"/>
  <c r="S10" i="1"/>
  <c r="S31" i="1"/>
  <c r="S21" i="1"/>
  <c r="S60" i="1"/>
  <c r="S30" i="1"/>
  <c r="S61" i="1"/>
  <c r="S14" i="1"/>
  <c r="S7" i="1"/>
  <c r="S38" i="1"/>
  <c r="S8" i="1"/>
  <c r="S51" i="1"/>
  <c r="S53" i="1"/>
  <c r="S37" i="1"/>
  <c r="S22" i="1"/>
  <c r="S15" i="1"/>
  <c r="S16" i="1"/>
  <c r="S45" i="1"/>
  <c r="S44" i="1"/>
  <c r="S59" i="1"/>
  <c r="S25" i="1"/>
  <c r="S46" i="1"/>
  <c r="S40" i="1"/>
  <c r="S11" i="1"/>
  <c r="S26" i="1"/>
  <c r="S42" i="1"/>
  <c r="S12" i="1"/>
  <c r="S55" i="1"/>
  <c r="S57" i="1"/>
  <c r="T17" i="1" l="1"/>
  <c r="S17" i="1"/>
  <c r="S32" i="1"/>
  <c r="T32" i="1"/>
  <c r="T62" i="1"/>
  <c r="S62" i="1"/>
  <c r="T47" i="1"/>
  <c r="S47" i="1"/>
</calcChain>
</file>

<file path=xl/sharedStrings.xml><?xml version="1.0" encoding="utf-8"?>
<sst xmlns="http://schemas.openxmlformats.org/spreadsheetml/2006/main" count="68" uniqueCount="14">
  <si>
    <t>Szenario</t>
  </si>
  <si>
    <t>Gemittelte Distanzen</t>
  </si>
  <si>
    <t>Durchlauf</t>
  </si>
  <si>
    <t>Total gemittelt</t>
  </si>
  <si>
    <t>Bewertung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</si>
  <si>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</si>
  <si>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</si>
  <si>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</si>
  <si>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</si>
  <si>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</si>
  <si>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</si>
  <si>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 xml:space="preserve">Theta </t>
  </si>
  <si>
    <t>Bewertung Total (1-p):</t>
  </si>
  <si>
    <t>Odometrie und Sensor 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</si>
</sst>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topLeftCell="A39" zoomScaleNormal="100" workbookViewId="0">
      <selection activeCell="U51" sqref="U51"/>
    </sheetView>
  </sheetViews>
  <sheetFormatPr baseColWidth="10" defaultRowHeight="15" x14ac:dyDescent="0.25"/>
  <cols>
    <col min="1" max="1" width="8.85546875" customWidth="1"/>
    <col min="2" max="2" width="10.7109375" customWidth="1"/>
    <col min="3" max="17" width="8.7109375" customWidth="1"/>
    <col min="18" max="18" width="10.140625" customWidth="1"/>
    <col min="19" max="19" width="10.7109375" customWidth="1"/>
  </cols>
  <sheetData>
    <row r="1" spans="1:20" x14ac:dyDescent="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x14ac:dyDescent="0.25">
      <c r="A3" s="12" t="s">
        <v>0</v>
      </c>
      <c r="B3" s="12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</v>
      </c>
      <c r="S3" s="4" t="s">
        <v>4</v>
      </c>
    </row>
    <row r="4" spans="1:20" x14ac:dyDescent="0.25">
      <c r="A4" s="12"/>
      <c r="B4" s="12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2"/>
      <c r="S4" s="4" t="s">
        <v>5</v>
      </c>
    </row>
    <row r="5" spans="1:20" x14ac:dyDescent="0.25">
      <c r="A5" s="19">
        <v>4</v>
      </c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x14ac:dyDescent="0.25">
      <c r="A6" s="19"/>
      <c r="B6" s="6" t="s">
        <v>7</v>
      </c>
      <c r="C6" s="2">
        <v>0.49143999999999999</v>
      </c>
      <c r="D6" s="3">
        <v>0.30641000000000002</v>
      </c>
      <c r="E6" s="2">
        <v>0.15867000000000001</v>
      </c>
      <c r="F6" s="2">
        <v>1.2022E-2</v>
      </c>
      <c r="G6" s="2">
        <v>0.17308000000000001</v>
      </c>
      <c r="H6" s="2">
        <v>0.30841000000000002</v>
      </c>
      <c r="I6" s="2">
        <v>0.30951000000000001</v>
      </c>
      <c r="J6" s="2">
        <v>0.30978</v>
      </c>
      <c r="K6" s="2">
        <v>0.47178999999999999</v>
      </c>
      <c r="L6" s="2">
        <v>1.7082999999999999</v>
      </c>
      <c r="M6" s="2">
        <v>1.7948</v>
      </c>
      <c r="N6" s="2"/>
      <c r="O6" s="2"/>
      <c r="P6" s="2"/>
      <c r="Q6" s="2"/>
      <c r="R6" s="8">
        <f>AVERAGE(C6:Q6)</f>
        <v>0.54947381818181817</v>
      </c>
      <c r="S6" s="9">
        <f>R6/SUM(R6,R21,R36,R51)</f>
        <v>0.20402374450642127</v>
      </c>
    </row>
    <row r="7" spans="1:20" x14ac:dyDescent="0.25">
      <c r="A7" s="19"/>
      <c r="B7" s="7" t="s">
        <v>8</v>
      </c>
      <c r="C7" s="2">
        <v>2.1871999999999998</v>
      </c>
      <c r="D7" s="3">
        <v>0.40561000000000003</v>
      </c>
      <c r="E7" s="2">
        <v>0.3679</v>
      </c>
      <c r="F7" s="2">
        <v>2.9426000000000001E-2</v>
      </c>
      <c r="G7" s="2">
        <v>0.40873999999999999</v>
      </c>
      <c r="H7" s="2">
        <v>0.40703</v>
      </c>
      <c r="I7" s="2">
        <v>0.40226000000000001</v>
      </c>
      <c r="J7" s="2">
        <v>0.40359</v>
      </c>
      <c r="K7" s="2">
        <v>2.1162000000000001</v>
      </c>
      <c r="L7" s="2">
        <v>2.3294000000000001</v>
      </c>
      <c r="M7" s="2">
        <v>2.3289</v>
      </c>
      <c r="N7" s="2"/>
      <c r="O7" s="2"/>
      <c r="P7" s="2"/>
      <c r="Q7" s="2"/>
      <c r="R7" s="8">
        <f>AVERAGE(C7:Q7)</f>
        <v>1.0351141818181817</v>
      </c>
      <c r="S7" s="9">
        <f>R7/SUM(R7,R22,R37,R52)</f>
        <v>0.22967577472883394</v>
      </c>
    </row>
    <row r="8" spans="1:20" x14ac:dyDescent="0.25">
      <c r="A8" s="19"/>
      <c r="B8" s="7" t="s">
        <v>9</v>
      </c>
      <c r="C8" s="2">
        <v>3.0876000000000001E-5</v>
      </c>
      <c r="D8" s="2">
        <v>0.15401000000000001</v>
      </c>
      <c r="E8" s="2">
        <v>2.8877E-3</v>
      </c>
      <c r="F8" s="2">
        <v>2.5293E-5</v>
      </c>
      <c r="G8" s="2">
        <v>2.2597999999999999E-5</v>
      </c>
      <c r="H8" s="2">
        <v>3.9665000000000004E-3</v>
      </c>
      <c r="I8" s="2">
        <v>0.15076000000000001</v>
      </c>
      <c r="J8" s="2">
        <v>0.15160000000000001</v>
      </c>
      <c r="K8" s="2">
        <v>0.15001</v>
      </c>
      <c r="L8" s="2">
        <v>0.16006999999999999</v>
      </c>
      <c r="M8" s="2">
        <v>0.92769000000000001</v>
      </c>
      <c r="N8" s="2"/>
      <c r="O8" s="2"/>
      <c r="P8" s="2"/>
      <c r="Q8" s="2"/>
      <c r="R8" s="8">
        <f>AVERAGE(C8:Q8)</f>
        <v>0.154642997</v>
      </c>
      <c r="S8" s="9">
        <f>R8/SUM(R8,R23,R38,R53)</f>
        <v>0.15388592185615249</v>
      </c>
    </row>
    <row r="9" spans="1:20" x14ac:dyDescent="0.25">
      <c r="A9" s="19"/>
      <c r="B9" s="13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0" x14ac:dyDescent="0.25">
      <c r="A10" s="19"/>
      <c r="B10" s="6" t="s">
        <v>7</v>
      </c>
      <c r="C10" s="2">
        <v>0.49143999999999999</v>
      </c>
      <c r="D10" s="3">
        <v>0.30641000000000002</v>
      </c>
      <c r="E10" s="2">
        <v>0.15867000000000001</v>
      </c>
      <c r="F10" s="2">
        <v>1.2022E-2</v>
      </c>
      <c r="G10" s="2">
        <v>0.17308000000000001</v>
      </c>
      <c r="H10" s="2">
        <v>0.30841000000000002</v>
      </c>
      <c r="I10" s="2">
        <v>0.30951000000000001</v>
      </c>
      <c r="J10" s="2">
        <v>0.30978</v>
      </c>
      <c r="K10" s="2">
        <v>0.47178999999999999</v>
      </c>
      <c r="L10" s="2">
        <v>1.7082999999999999</v>
      </c>
      <c r="M10" s="2">
        <v>1.7948</v>
      </c>
      <c r="N10" s="2"/>
      <c r="O10" s="2"/>
      <c r="P10" s="2"/>
      <c r="Q10" s="2"/>
      <c r="R10" s="8">
        <f>AVERAGE(C10:Q10)</f>
        <v>0.54947381818181817</v>
      </c>
      <c r="S10" s="9">
        <f>R10/SUM(R10,R25,R40,R55)</f>
        <v>0.2040238133751214</v>
      </c>
      <c r="T10" s="1"/>
    </row>
    <row r="11" spans="1:20" x14ac:dyDescent="0.25">
      <c r="A11" s="19"/>
      <c r="B11" s="7" t="s">
        <v>8</v>
      </c>
      <c r="C11" s="2">
        <v>2.1871999999999998</v>
      </c>
      <c r="D11" s="3">
        <v>0.40561000000000003</v>
      </c>
      <c r="E11" s="2">
        <v>0.3679</v>
      </c>
      <c r="F11" s="2">
        <v>2.9426000000000001E-2</v>
      </c>
      <c r="G11" s="2">
        <v>0.40873999999999999</v>
      </c>
      <c r="H11" s="2">
        <v>0.40703</v>
      </c>
      <c r="I11" s="2">
        <v>0.40226000000000001</v>
      </c>
      <c r="J11" s="2">
        <v>0.40359</v>
      </c>
      <c r="K11" s="2">
        <v>2.1162000000000001</v>
      </c>
      <c r="L11" s="2">
        <v>2.3294000000000001</v>
      </c>
      <c r="M11" s="2">
        <v>2.3289</v>
      </c>
      <c r="N11" s="2"/>
      <c r="O11" s="2"/>
      <c r="P11" s="2"/>
      <c r="Q11" s="2"/>
      <c r="R11" s="8">
        <f>AVERAGE(C11:Q11)</f>
        <v>1.0351141818181817</v>
      </c>
      <c r="S11" s="9">
        <f>R11/SUM(R11,R26,R41,R56)</f>
        <v>0.22967577472883394</v>
      </c>
    </row>
    <row r="12" spans="1:20" x14ac:dyDescent="0.25">
      <c r="A12" s="19"/>
      <c r="B12" s="7" t="s">
        <v>9</v>
      </c>
      <c r="C12" s="2">
        <v>3.0876000000000001E-5</v>
      </c>
      <c r="D12" s="2">
        <v>4.1413999999999999E-3</v>
      </c>
      <c r="E12" s="2">
        <v>2.2794E-3</v>
      </c>
      <c r="F12" s="2">
        <v>2.5293E-5</v>
      </c>
      <c r="G12" s="2">
        <v>2.2597999999999999E-5</v>
      </c>
      <c r="H12" s="2">
        <v>3.7134999999999998E-3</v>
      </c>
      <c r="I12" s="2">
        <v>3.5978999999999998E-3</v>
      </c>
      <c r="J12" s="2">
        <v>4.2453999999999999E-3</v>
      </c>
      <c r="K12" s="2">
        <v>2.1607000000000001E-2</v>
      </c>
      <c r="L12" s="2">
        <v>2.1642999999999999E-2</v>
      </c>
      <c r="M12" s="2">
        <v>2.2384999999999999E-2</v>
      </c>
      <c r="N12" s="2"/>
      <c r="O12" s="2"/>
      <c r="P12" s="2"/>
      <c r="Q12" s="2"/>
      <c r="R12" s="8">
        <f>AVERAGE(C12:Q12)</f>
        <v>7.6083060909090915E-3</v>
      </c>
      <c r="S12" s="9">
        <f>R12/SUM(R12,R27,R42,R57)</f>
        <v>0.25333896605014838</v>
      </c>
    </row>
    <row r="13" spans="1:20" ht="15" customHeight="1" x14ac:dyDescent="0.25">
      <c r="A13" s="19"/>
      <c r="B13" s="13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20" x14ac:dyDescent="0.25">
      <c r="A14" s="19"/>
      <c r="B14" s="6" t="s">
        <v>7</v>
      </c>
      <c r="C14" s="2">
        <v>0.38386999999999999</v>
      </c>
      <c r="D14" s="3">
        <v>0.39232</v>
      </c>
      <c r="E14" s="2">
        <v>0.42413000000000001</v>
      </c>
      <c r="F14" s="2">
        <v>0.39584999999999998</v>
      </c>
      <c r="G14" s="2">
        <v>0.37208000000000002</v>
      </c>
      <c r="H14" s="2">
        <v>0.34916999999999998</v>
      </c>
      <c r="I14" s="2">
        <v>0.34871000000000002</v>
      </c>
      <c r="J14" s="2">
        <v>0.34871000000000002</v>
      </c>
      <c r="K14" s="2">
        <v>0.35116999999999998</v>
      </c>
      <c r="L14" s="2">
        <v>0.36946000000000001</v>
      </c>
      <c r="M14" s="2">
        <v>0.37119999999999997</v>
      </c>
      <c r="N14" s="2"/>
      <c r="O14" s="2"/>
      <c r="P14" s="2"/>
      <c r="Q14" s="2"/>
      <c r="R14" s="8">
        <f>AVERAGE(C14:Q14)</f>
        <v>0.37333363636363637</v>
      </c>
      <c r="S14" s="9">
        <f>R14/SUM(R14,R29,R44,R59)</f>
        <v>0.20250431225350626</v>
      </c>
    </row>
    <row r="15" spans="1:20" x14ac:dyDescent="0.25">
      <c r="A15" s="19"/>
      <c r="B15" s="7" t="s">
        <v>8</v>
      </c>
      <c r="C15" s="2">
        <v>19.750900000000001</v>
      </c>
      <c r="D15" s="3">
        <v>1.8711100000000001</v>
      </c>
      <c r="E15" s="2">
        <v>1.8714200000000001</v>
      </c>
      <c r="F15" s="2">
        <v>1.7208699999999999</v>
      </c>
      <c r="G15" s="2">
        <v>1.7214100000000001</v>
      </c>
      <c r="H15" s="2">
        <v>1.72113</v>
      </c>
      <c r="I15" s="2">
        <v>1.52586</v>
      </c>
      <c r="J15" s="2">
        <v>1.5257000000000001</v>
      </c>
      <c r="K15" s="2">
        <v>1.5256099999999999</v>
      </c>
      <c r="L15" s="2">
        <v>1.5251699999999999</v>
      </c>
      <c r="M15" s="2">
        <v>1.08754</v>
      </c>
      <c r="N15" s="2"/>
      <c r="O15" s="2"/>
      <c r="P15" s="2"/>
      <c r="Q15" s="2"/>
      <c r="R15" s="8">
        <f>AVERAGE(C15:Q15)</f>
        <v>3.2587927272727275</v>
      </c>
      <c r="S15" s="9">
        <f>R15/SUM(R15,R30,R45,R60)</f>
        <v>0.24423534971117195</v>
      </c>
    </row>
    <row r="16" spans="1:20" x14ac:dyDescent="0.25">
      <c r="A16" s="19"/>
      <c r="B16" s="7" t="s">
        <v>9</v>
      </c>
      <c r="C16" s="2">
        <v>1.9918000000000002E-3</v>
      </c>
      <c r="D16" s="2">
        <v>8.4807000000000007E-3</v>
      </c>
      <c r="E16" s="2">
        <v>9.1985999999999995E-3</v>
      </c>
      <c r="F16" s="2">
        <v>9.2472000000000006E-3</v>
      </c>
      <c r="G16" s="2">
        <v>8.9577000000000007E-3</v>
      </c>
      <c r="H16" s="2">
        <v>9.0162000000000003E-3</v>
      </c>
      <c r="I16" s="2">
        <v>1.1995E-2</v>
      </c>
      <c r="J16" s="2">
        <v>1.1809999999999999E-2</v>
      </c>
      <c r="K16" s="2">
        <v>1.146E-2</v>
      </c>
      <c r="L16" s="2">
        <v>1.1172E-2</v>
      </c>
      <c r="M16" s="2">
        <v>1.1047E-2</v>
      </c>
      <c r="N16" s="2"/>
      <c r="O16" s="2"/>
      <c r="P16" s="2"/>
      <c r="Q16" s="2"/>
      <c r="R16" s="8">
        <f>AVERAGE(C16:Q16)</f>
        <v>9.4887454545454549E-3</v>
      </c>
      <c r="S16" s="9">
        <f>R16/SUM(R16,R31,R46,R61)</f>
        <v>0.1503291215738497</v>
      </c>
    </row>
    <row r="17" spans="1:20" x14ac:dyDescent="0.25">
      <c r="A17" s="21"/>
      <c r="B17" s="22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0">
        <f>1 - AVERAGE(S6,S7,S8,S10:S12,S14:S16)</f>
        <v>0.79203413569066228</v>
      </c>
      <c r="T17" s="1">
        <f>1-SQRT(SUMSQ(S6:S8,S10:S12,S14:S16)) / SQRT(9)</f>
        <v>0.78921506913207229</v>
      </c>
    </row>
    <row r="18" spans="1:20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 t="s">
        <v>3</v>
      </c>
      <c r="S18" s="4" t="s">
        <v>4</v>
      </c>
    </row>
    <row r="19" spans="1:20" x14ac:dyDescent="0.25">
      <c r="A19" s="12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2"/>
      <c r="S19" s="4" t="s">
        <v>5</v>
      </c>
    </row>
    <row r="20" spans="1:20" x14ac:dyDescent="0.25">
      <c r="A20" s="19">
        <v>5</v>
      </c>
      <c r="B20" s="13" t="s">
        <v>6</v>
      </c>
      <c r="C20" s="14">
        <v>1.79462601711157</v>
      </c>
      <c r="D20" s="14">
        <v>0.68172744709103295</v>
      </c>
      <c r="E20" s="14">
        <v>0.45275311430527099</v>
      </c>
      <c r="F20" s="14">
        <v>0.21965747255304299</v>
      </c>
      <c r="G20" s="14">
        <v>-4.4374193018523701E-3</v>
      </c>
      <c r="H20" s="14">
        <v>-0.24236072977412501</v>
      </c>
      <c r="I20" s="14">
        <v>-0.47568442778918402</v>
      </c>
      <c r="J20" s="14">
        <v>-0.70953490212183601</v>
      </c>
      <c r="K20" s="14">
        <v>-0.94134270568104095</v>
      </c>
      <c r="L20" s="14">
        <v>-1.17206627255304</v>
      </c>
      <c r="M20" s="14">
        <v>-1.40743817221081</v>
      </c>
      <c r="N20" s="14"/>
      <c r="O20" s="14"/>
      <c r="P20" s="14"/>
      <c r="Q20" s="14"/>
      <c r="R20" s="14"/>
      <c r="S20" s="14"/>
    </row>
    <row r="21" spans="1:20" x14ac:dyDescent="0.25">
      <c r="A21" s="19"/>
      <c r="B21" s="6" t="s">
        <v>7</v>
      </c>
      <c r="C21" s="2">
        <v>0.32192999999999999</v>
      </c>
      <c r="D21" s="3">
        <v>0.11837</v>
      </c>
      <c r="E21" s="2">
        <v>0.59155999999999997</v>
      </c>
      <c r="F21" s="2">
        <v>0.53649999999999998</v>
      </c>
      <c r="G21" s="2">
        <v>0.31156</v>
      </c>
      <c r="H21" s="2">
        <v>0.52586999999999995</v>
      </c>
      <c r="I21" s="2">
        <v>0.70408000000000004</v>
      </c>
      <c r="J21" s="2">
        <v>0.54108999999999996</v>
      </c>
      <c r="K21" s="2">
        <v>0.38058999999999998</v>
      </c>
      <c r="L21" s="2">
        <v>0.27490999999999999</v>
      </c>
      <c r="M21" s="2">
        <v>0.27446999999999999</v>
      </c>
      <c r="N21" s="2"/>
      <c r="O21" s="2"/>
      <c r="P21" s="2"/>
      <c r="Q21" s="2"/>
      <c r="R21" s="8">
        <f t="shared" ref="R21:R23" si="0">AVERAGE(C21:Q21)</f>
        <v>0.41644818181818183</v>
      </c>
      <c r="S21" s="9">
        <f>R21/SUM(R21,R36,R51,R66,R6)</f>
        <v>0.15463032930046142</v>
      </c>
    </row>
    <row r="22" spans="1:20" x14ac:dyDescent="0.25">
      <c r="A22" s="19"/>
      <c r="B22" s="7" t="s">
        <v>8</v>
      </c>
      <c r="C22" s="2">
        <v>1.2685</v>
      </c>
      <c r="D22" s="3">
        <v>0.85306999999999999</v>
      </c>
      <c r="E22" s="2">
        <v>0.76903999999999995</v>
      </c>
      <c r="F22" s="2">
        <v>0.76851999999999998</v>
      </c>
      <c r="G22" s="2">
        <v>0.76249999999999996</v>
      </c>
      <c r="H22" s="2">
        <v>1.5770999999999999</v>
      </c>
      <c r="I22" s="2">
        <v>1.5692999999999999</v>
      </c>
      <c r="J22" s="2">
        <v>0.78473999999999999</v>
      </c>
      <c r="K22" s="2">
        <v>1.1428</v>
      </c>
      <c r="L22" s="2">
        <v>0.36642000000000002</v>
      </c>
      <c r="M22" s="2">
        <v>0.36519000000000001</v>
      </c>
      <c r="N22" s="2"/>
      <c r="O22" s="2"/>
      <c r="P22" s="2"/>
      <c r="Q22" s="2"/>
      <c r="R22" s="8">
        <f t="shared" si="0"/>
        <v>0.92974363636363622</v>
      </c>
      <c r="S22" s="9">
        <f>R22/SUM(R22,R37,R52,R67,R7)</f>
        <v>0.20629568576283863</v>
      </c>
    </row>
    <row r="23" spans="1:20" x14ac:dyDescent="0.25">
      <c r="A23" s="19"/>
      <c r="B23" s="7" t="s">
        <v>9</v>
      </c>
      <c r="C23" s="2">
        <v>3.0876000000000001E-5</v>
      </c>
      <c r="D23" s="2">
        <v>2.6152E-4</v>
      </c>
      <c r="E23" s="2">
        <v>0.29913000000000001</v>
      </c>
      <c r="F23" s="2">
        <v>6.8992999999999999E-2</v>
      </c>
      <c r="G23" s="2">
        <v>4.3430999999999997E-2</v>
      </c>
      <c r="H23" s="2">
        <v>3.3448000000000002E-3</v>
      </c>
      <c r="I23" s="2">
        <v>2.6632000000000001E-4</v>
      </c>
      <c r="J23" s="2">
        <v>1.7565000000000001E-2</v>
      </c>
      <c r="K23" s="2">
        <v>9.787699999999999E-4</v>
      </c>
      <c r="L23" s="2">
        <v>0.12808</v>
      </c>
      <c r="M23" s="2">
        <v>0.13117999999999999</v>
      </c>
      <c r="N23" s="2"/>
      <c r="O23" s="2"/>
      <c r="P23" s="2"/>
      <c r="Q23" s="2"/>
      <c r="R23" s="8">
        <f t="shared" si="0"/>
        <v>6.3023753272727259E-2</v>
      </c>
      <c r="S23" s="9">
        <f>R23/SUM(R23,R38,R53,R68,R8)</f>
        <v>6.2715212194240783E-2</v>
      </c>
    </row>
    <row r="24" spans="1:20" x14ac:dyDescent="0.25">
      <c r="A24" s="19"/>
      <c r="B24" s="13" t="s">
        <v>11</v>
      </c>
      <c r="C24" s="14">
        <v>1.98854451950719</v>
      </c>
      <c r="D24" s="14">
        <v>0.64464054168377805</v>
      </c>
      <c r="E24" s="14">
        <v>0.23997655030800899</v>
      </c>
      <c r="F24" s="14">
        <v>-0.16278455728952701</v>
      </c>
      <c r="G24" s="14">
        <v>-0.57089035400410204</v>
      </c>
      <c r="H24" s="14">
        <v>-0.97273724394250505</v>
      </c>
      <c r="I24" s="14">
        <v>-1.37751738767967</v>
      </c>
      <c r="J24" s="14">
        <v>-1.7814697084189</v>
      </c>
      <c r="K24" s="14">
        <v>-2.1871388644763901</v>
      </c>
      <c r="L24" s="14">
        <v>-2.5902770427104702</v>
      </c>
      <c r="M24" s="14">
        <v>-2.99481721232033</v>
      </c>
      <c r="N24" s="14"/>
      <c r="O24" s="14"/>
      <c r="P24" s="14"/>
      <c r="Q24" s="14"/>
      <c r="R24" s="14"/>
      <c r="S24" s="14"/>
    </row>
    <row r="25" spans="1:20" x14ac:dyDescent="0.25">
      <c r="A25" s="19"/>
      <c r="B25" s="6" t="s">
        <v>7</v>
      </c>
      <c r="C25" s="2">
        <v>0.32192999999999999</v>
      </c>
      <c r="D25" s="3">
        <v>0.11837</v>
      </c>
      <c r="E25" s="2">
        <v>0.59155999999999997</v>
      </c>
      <c r="F25" s="2">
        <v>0.53649999999999998</v>
      </c>
      <c r="G25" s="2">
        <v>0.31156</v>
      </c>
      <c r="H25" s="2">
        <v>0.52586999999999995</v>
      </c>
      <c r="I25" s="2">
        <v>0.70408000000000004</v>
      </c>
      <c r="J25" s="2">
        <v>0.54108999999999996</v>
      </c>
      <c r="K25" s="2">
        <v>0.38058999999999998</v>
      </c>
      <c r="L25" s="2">
        <v>0.27490999999999999</v>
      </c>
      <c r="M25" s="2">
        <v>0.27446999999999999</v>
      </c>
      <c r="N25" s="2"/>
      <c r="O25" s="2"/>
      <c r="P25" s="2"/>
      <c r="Q25" s="2"/>
      <c r="R25" s="8">
        <f t="shared" ref="R25:R27" si="1">AVERAGE(C25:Q25)</f>
        <v>0.41644818181818183</v>
      </c>
      <c r="S25" s="9">
        <f>R25/SUM(R25,R40,R55,R70,R10)</f>
        <v>0.15463038149629676</v>
      </c>
    </row>
    <row r="26" spans="1:20" x14ac:dyDescent="0.25">
      <c r="A26" s="19"/>
      <c r="B26" s="7" t="s">
        <v>8</v>
      </c>
      <c r="C26" s="2">
        <v>1.2685</v>
      </c>
      <c r="D26" s="3">
        <v>0.85306999999999999</v>
      </c>
      <c r="E26" s="2">
        <v>0.76903999999999995</v>
      </c>
      <c r="F26" s="2">
        <v>0.76851999999999998</v>
      </c>
      <c r="G26" s="2">
        <v>0.76249999999999996</v>
      </c>
      <c r="H26" s="2">
        <v>1.5770999999999999</v>
      </c>
      <c r="I26" s="2">
        <v>1.5692999999999999</v>
      </c>
      <c r="J26" s="2">
        <v>0.78473999999999999</v>
      </c>
      <c r="K26" s="2">
        <v>1.1428</v>
      </c>
      <c r="L26" s="2">
        <v>0.36642000000000002</v>
      </c>
      <c r="M26" s="2">
        <v>0.36519000000000001</v>
      </c>
      <c r="N26" s="2"/>
      <c r="O26" s="2"/>
      <c r="P26" s="2"/>
      <c r="Q26" s="2"/>
      <c r="R26" s="8">
        <f t="shared" si="1"/>
        <v>0.92974363636363622</v>
      </c>
      <c r="S26" s="9">
        <f>R26/SUM(R26,R41,R56,R71,R11)</f>
        <v>0.20629568576283863</v>
      </c>
    </row>
    <row r="27" spans="1:20" x14ac:dyDescent="0.25">
      <c r="A27" s="19"/>
      <c r="B27" s="7" t="s">
        <v>9</v>
      </c>
      <c r="C27" s="2">
        <v>3.0876000000000001E-5</v>
      </c>
      <c r="D27" s="2">
        <v>2.6152E-4</v>
      </c>
      <c r="E27" s="2">
        <v>7.502E-3</v>
      </c>
      <c r="F27" s="2">
        <v>1.0459E-3</v>
      </c>
      <c r="G27" s="2">
        <v>7.2627000000000004E-3</v>
      </c>
      <c r="H27" s="2">
        <v>5.0233000000000005E-4</v>
      </c>
      <c r="I27" s="2">
        <v>2.6632000000000001E-4</v>
      </c>
      <c r="J27" s="2">
        <v>7.3749999999999996E-3</v>
      </c>
      <c r="K27" s="2">
        <v>9.787699999999999E-4</v>
      </c>
      <c r="L27" s="2">
        <v>3.5220999999999998E-3</v>
      </c>
      <c r="M27" s="2">
        <v>4.8602000000000003E-3</v>
      </c>
      <c r="N27" s="2"/>
      <c r="O27" s="2"/>
      <c r="P27" s="2"/>
      <c r="Q27" s="2"/>
      <c r="R27" s="8">
        <f t="shared" si="1"/>
        <v>3.0552469090909095E-3</v>
      </c>
      <c r="S27" s="9">
        <f>R27/SUM(R27,R42,R57,R72,R12)</f>
        <v>0.10173264373548861</v>
      </c>
    </row>
    <row r="28" spans="1:20" ht="15.75" customHeight="1" x14ac:dyDescent="0.25">
      <c r="A28" s="19"/>
      <c r="B28" s="13" t="s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x14ac:dyDescent="0.25">
      <c r="A29" s="19"/>
      <c r="B29" s="6" t="s">
        <v>7</v>
      </c>
      <c r="C29" s="2">
        <v>0.34720000000000001</v>
      </c>
      <c r="D29" s="3">
        <v>0.37191000000000002</v>
      </c>
      <c r="E29" s="2">
        <v>0.40486</v>
      </c>
      <c r="F29" s="2">
        <v>0.39996999999999999</v>
      </c>
      <c r="G29" s="2">
        <v>0.38191999999999998</v>
      </c>
      <c r="H29" s="2">
        <v>0.34051999999999999</v>
      </c>
      <c r="I29" s="2">
        <v>0.30974000000000002</v>
      </c>
      <c r="J29" s="2">
        <v>0.37340000000000001</v>
      </c>
      <c r="K29" s="2">
        <v>0.35347000000000001</v>
      </c>
      <c r="L29" s="2">
        <v>0.34062999999999999</v>
      </c>
      <c r="M29" s="2">
        <v>0.34065000000000001</v>
      </c>
      <c r="N29" s="2"/>
      <c r="O29" s="2"/>
      <c r="P29" s="2"/>
      <c r="Q29" s="2"/>
      <c r="R29" s="8">
        <f t="shared" ref="R29:R31" si="2">AVERAGE(C29:Q29)</f>
        <v>0.36038818181818183</v>
      </c>
      <c r="S29" s="9">
        <f>R29/SUM(R29,R44,R59,R74,R14)</f>
        <v>0.19548241517755435</v>
      </c>
    </row>
    <row r="30" spans="1:20" x14ac:dyDescent="0.25">
      <c r="A30" s="19"/>
      <c r="B30" s="7" t="s">
        <v>8</v>
      </c>
      <c r="C30" s="2">
        <v>19.313099999999999</v>
      </c>
      <c r="D30" s="3">
        <v>1.8703799999999999</v>
      </c>
      <c r="E30" s="2">
        <v>1.82721</v>
      </c>
      <c r="F30" s="2">
        <v>1.8267800000000001</v>
      </c>
      <c r="G30" s="2">
        <v>1.8265100000000001</v>
      </c>
      <c r="H30" s="2">
        <v>1.8262799999999999</v>
      </c>
      <c r="I30" s="2">
        <v>1.1217299999999999</v>
      </c>
      <c r="J30" s="2">
        <v>1.1217299999999999</v>
      </c>
      <c r="K30" s="2">
        <v>1.2247699999999999</v>
      </c>
      <c r="L30" s="2">
        <v>0.95516000000000001</v>
      </c>
      <c r="M30" s="2">
        <v>0.95528900000000005</v>
      </c>
      <c r="N30" s="2"/>
      <c r="O30" s="2"/>
      <c r="P30" s="2"/>
      <c r="Q30" s="2"/>
      <c r="R30" s="8">
        <f t="shared" si="2"/>
        <v>3.0789944545454544</v>
      </c>
      <c r="S30" s="9">
        <f>R30/SUM(R30,R45,R60,R75,R15)</f>
        <v>0.23076008519081659</v>
      </c>
    </row>
    <row r="31" spans="1:20" x14ac:dyDescent="0.25">
      <c r="A31" s="19"/>
      <c r="B31" s="7" t="s">
        <v>9</v>
      </c>
      <c r="C31" s="2">
        <v>2.1817E-3</v>
      </c>
      <c r="D31" s="2">
        <v>2.5444E-3</v>
      </c>
      <c r="E31" s="2">
        <v>2.4339000000000001E-3</v>
      </c>
      <c r="F31" s="2">
        <v>2.9567999999999999E-3</v>
      </c>
      <c r="G31" s="2">
        <v>2.2377999999999999E-3</v>
      </c>
      <c r="H31" s="2">
        <v>2.3581000000000001E-3</v>
      </c>
      <c r="I31" s="2">
        <v>8.1329000000000002E-3</v>
      </c>
      <c r="J31" s="2">
        <v>7.8463999999999999E-3</v>
      </c>
      <c r="K31" s="2">
        <v>6.1896E-3</v>
      </c>
      <c r="L31" s="2">
        <v>6.1977000000000004E-3</v>
      </c>
      <c r="M31" s="2">
        <v>6.5161000000000004E-3</v>
      </c>
      <c r="N31" s="2"/>
      <c r="O31" s="2"/>
      <c r="P31" s="2"/>
      <c r="Q31" s="2"/>
      <c r="R31" s="8">
        <f t="shared" si="2"/>
        <v>4.5086727272727273E-3</v>
      </c>
      <c r="S31" s="9">
        <f>R31/SUM(R31,R46,R61,R76,R16)</f>
        <v>7.1430392331812281E-2</v>
      </c>
    </row>
    <row r="32" spans="1:20" ht="15.75" customHeight="1" thickBot="1" x14ac:dyDescent="0.3">
      <c r="A32" s="20"/>
      <c r="B32" s="15" t="s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0">
        <f>1 - AVERAGE(S21,S22,S23,S25:S27,S29:S31)</f>
        <v>0.84622524100529473</v>
      </c>
      <c r="T32" s="1">
        <f>1-SQRT(SUMSQ(S21:S23,S25:S27,S29:S31)) / SQRT(9)</f>
        <v>0.83541785748901387</v>
      </c>
    </row>
    <row r="33" spans="1:20" ht="15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3</v>
      </c>
      <c r="S33" s="4" t="s">
        <v>4</v>
      </c>
    </row>
    <row r="34" spans="1:20" x14ac:dyDescent="0.25">
      <c r="A34" s="12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2"/>
      <c r="S34" s="4" t="s">
        <v>5</v>
      </c>
    </row>
    <row r="35" spans="1:20" x14ac:dyDescent="0.25">
      <c r="A35" s="19">
        <v>6</v>
      </c>
      <c r="B35" s="13" t="s">
        <v>6</v>
      </c>
      <c r="C35" s="14">
        <v>2.42486114989733</v>
      </c>
      <c r="D35" s="14">
        <v>0.56119500451745397</v>
      </c>
      <c r="E35" s="14">
        <v>-0.238770718685832</v>
      </c>
      <c r="F35" s="14">
        <v>-1.0232791244353201</v>
      </c>
      <c r="G35" s="14">
        <v>-1.8454094570841899</v>
      </c>
      <c r="H35" s="14">
        <v>-2.61608440082136</v>
      </c>
      <c r="I35" s="14">
        <v>-3.4066415474332601</v>
      </c>
      <c r="J35" s="14">
        <v>-4.1933230225872702</v>
      </c>
      <c r="K35" s="14">
        <v>-4.9901802217659101</v>
      </c>
      <c r="L35" s="14">
        <v>-5.7812512755646797</v>
      </c>
      <c r="M35" s="14">
        <v>-6.56642005256671</v>
      </c>
      <c r="N35" s="14"/>
      <c r="O35" s="14"/>
      <c r="P35" s="14"/>
      <c r="Q35" s="14"/>
      <c r="R35" s="14"/>
      <c r="S35" s="14"/>
    </row>
    <row r="36" spans="1:20" x14ac:dyDescent="0.25">
      <c r="A36" s="19"/>
      <c r="B36" s="6" t="s">
        <v>7</v>
      </c>
      <c r="C36" s="2">
        <v>0.75063999999999997</v>
      </c>
      <c r="D36" s="3">
        <v>1.2673000000000001</v>
      </c>
      <c r="E36" s="2">
        <v>0.44730999999999999</v>
      </c>
      <c r="F36" s="2">
        <v>0.51492000000000004</v>
      </c>
      <c r="G36" s="2">
        <v>0.51573000000000002</v>
      </c>
      <c r="H36" s="2">
        <v>0.51548000000000005</v>
      </c>
      <c r="I36" s="2">
        <v>0.74199999999999999</v>
      </c>
      <c r="J36" s="2">
        <v>1.2732000000000001</v>
      </c>
      <c r="K36" s="2">
        <v>1.1315999999999999</v>
      </c>
      <c r="L36" s="2">
        <v>1.1316999999999999</v>
      </c>
      <c r="M36" s="2">
        <v>1.1324000000000001</v>
      </c>
      <c r="N36" s="2"/>
      <c r="O36" s="2"/>
      <c r="P36" s="2"/>
      <c r="Q36" s="2"/>
      <c r="R36" s="8">
        <f t="shared" ref="R36:R38" si="3">AVERAGE(C36:Q36)</f>
        <v>0.85657090909090916</v>
      </c>
      <c r="S36" s="9">
        <f>R36/SUM(R36,R51,R66,R82,R21,R6)</f>
        <v>0.31805119466159743</v>
      </c>
    </row>
    <row r="37" spans="1:20" x14ac:dyDescent="0.25">
      <c r="A37" s="19"/>
      <c r="B37" s="7" t="s">
        <v>8</v>
      </c>
      <c r="C37" s="2">
        <v>1.6918</v>
      </c>
      <c r="D37" s="3">
        <v>2.3691</v>
      </c>
      <c r="E37" s="2">
        <v>0.64731000000000005</v>
      </c>
      <c r="F37" s="2">
        <v>0.66439999999999999</v>
      </c>
      <c r="G37" s="2">
        <v>0.66488999999999998</v>
      </c>
      <c r="H37" s="2">
        <v>0.66761000000000004</v>
      </c>
      <c r="I37" s="2">
        <v>1.9045000000000001</v>
      </c>
      <c r="J37" s="2">
        <v>1.8472</v>
      </c>
      <c r="K37" s="2">
        <v>1.4605999999999999</v>
      </c>
      <c r="L37" s="2">
        <v>1.4642999999999999</v>
      </c>
      <c r="M37" s="2">
        <v>1.4725999999999999</v>
      </c>
      <c r="N37" s="2"/>
      <c r="O37" s="2"/>
      <c r="P37" s="2"/>
      <c r="Q37" s="2"/>
      <c r="R37" s="8">
        <f t="shared" si="3"/>
        <v>1.3503918181818182</v>
      </c>
      <c r="S37" s="9">
        <f>R37/SUM(R37,R52,R67,R83,R22,R7)</f>
        <v>0.2996309899682798</v>
      </c>
    </row>
    <row r="38" spans="1:20" x14ac:dyDescent="0.25">
      <c r="A38" s="19"/>
      <c r="B38" s="7" t="s">
        <v>9</v>
      </c>
      <c r="C38" s="2">
        <v>3.3098000000000001E-5</v>
      </c>
      <c r="D38" s="2">
        <v>0.25473000000000001</v>
      </c>
      <c r="E38" s="2">
        <v>0.20152</v>
      </c>
      <c r="F38" s="2">
        <v>0.25799</v>
      </c>
      <c r="G38" s="2">
        <v>0.25480999999999998</v>
      </c>
      <c r="H38" s="2">
        <v>0.2525</v>
      </c>
      <c r="I38" s="2">
        <v>0.25856000000000001</v>
      </c>
      <c r="J38" s="2">
        <v>0.72758999999999996</v>
      </c>
      <c r="K38" s="2">
        <v>0.58252999999999999</v>
      </c>
      <c r="L38" s="2">
        <v>0.58055999999999996</v>
      </c>
      <c r="M38" s="2">
        <v>0.58145999999999998</v>
      </c>
      <c r="N38" s="2"/>
      <c r="O38" s="2"/>
      <c r="P38" s="2"/>
      <c r="Q38" s="2"/>
      <c r="R38" s="8">
        <f t="shared" si="3"/>
        <v>0.35929846345454552</v>
      </c>
      <c r="S38" s="9">
        <f>R38/SUM(R38,R53,R68,R84,R23,R8)</f>
        <v>0.35753947054066637</v>
      </c>
    </row>
    <row r="39" spans="1:20" x14ac:dyDescent="0.25">
      <c r="A39" s="19"/>
      <c r="B39" s="13" t="s">
        <v>11</v>
      </c>
      <c r="C39" s="14">
        <v>2.6187796522929498</v>
      </c>
      <c r="D39" s="14">
        <v>0.52410809911019796</v>
      </c>
      <c r="E39" s="14">
        <v>-0.45154728268309202</v>
      </c>
      <c r="F39" s="14">
        <v>-1.40572115427789</v>
      </c>
      <c r="G39" s="14">
        <v>-2.4118623917864501</v>
      </c>
      <c r="H39" s="14">
        <v>-3.34646091498974</v>
      </c>
      <c r="I39" s="14">
        <v>-4.3084745073237496</v>
      </c>
      <c r="J39" s="14">
        <v>-5.2652578288843301</v>
      </c>
      <c r="K39" s="14">
        <v>-6.2359763805612598</v>
      </c>
      <c r="L39" s="14">
        <v>-7.1994620457221501</v>
      </c>
      <c r="M39" s="14">
        <v>-8.1537990926762092</v>
      </c>
      <c r="N39" s="14"/>
      <c r="O39" s="14"/>
      <c r="P39" s="14"/>
      <c r="Q39" s="14"/>
      <c r="R39" s="14"/>
      <c r="S39" s="14"/>
    </row>
    <row r="40" spans="1:20" x14ac:dyDescent="0.25">
      <c r="A40" s="19"/>
      <c r="B40" s="6" t="s">
        <v>7</v>
      </c>
      <c r="C40" s="2">
        <v>0.75063999999999997</v>
      </c>
      <c r="D40" s="3">
        <v>1.2673000000000001</v>
      </c>
      <c r="E40" s="2">
        <v>0.44730999999999999</v>
      </c>
      <c r="F40" s="2">
        <v>0.51492000000000004</v>
      </c>
      <c r="G40" s="2">
        <v>0.51573000000000002</v>
      </c>
      <c r="H40" s="2">
        <v>0.51548000000000005</v>
      </c>
      <c r="I40" s="2">
        <v>0.74199999999999999</v>
      </c>
      <c r="J40" s="2">
        <v>1.2732000000000001</v>
      </c>
      <c r="K40" s="2">
        <v>1.1315999999999999</v>
      </c>
      <c r="L40" s="2">
        <v>1.1316999999999999</v>
      </c>
      <c r="M40" s="2">
        <v>1.1324000000000001</v>
      </c>
      <c r="N40" s="2"/>
      <c r="O40" s="2"/>
      <c r="P40" s="2"/>
      <c r="Q40" s="2"/>
      <c r="R40" s="8">
        <f t="shared" ref="R40:R42" si="4">AVERAGE(C40:Q40)</f>
        <v>0.85657090909090916</v>
      </c>
      <c r="S40" s="9">
        <f>R40/SUM(R40,R55,R70,R86,R25,R10)</f>
        <v>0.31805130202053455</v>
      </c>
    </row>
    <row r="41" spans="1:20" x14ac:dyDescent="0.25">
      <c r="A41" s="19"/>
      <c r="B41" s="7" t="s">
        <v>8</v>
      </c>
      <c r="C41" s="2">
        <v>1.6918</v>
      </c>
      <c r="D41" s="3">
        <v>2.3691</v>
      </c>
      <c r="E41" s="2">
        <v>0.64731000000000005</v>
      </c>
      <c r="F41" s="2">
        <v>0.66439999999999999</v>
      </c>
      <c r="G41" s="2">
        <v>0.66488999999999998</v>
      </c>
      <c r="H41" s="2">
        <v>0.66761000000000004</v>
      </c>
      <c r="I41" s="2">
        <v>1.9045000000000001</v>
      </c>
      <c r="J41" s="2">
        <v>1.8472</v>
      </c>
      <c r="K41" s="2">
        <v>1.4605999999999999</v>
      </c>
      <c r="L41" s="2">
        <v>1.4642999999999999</v>
      </c>
      <c r="M41" s="2">
        <v>1.4725999999999999</v>
      </c>
      <c r="N41" s="2"/>
      <c r="O41" s="2"/>
      <c r="P41" s="2"/>
      <c r="Q41" s="2"/>
      <c r="R41" s="8">
        <f t="shared" si="4"/>
        <v>1.3503918181818182</v>
      </c>
      <c r="S41" s="9">
        <f>R41/SUM(R41,R56,R71,R87,R26,R11)</f>
        <v>0.2996309899682798</v>
      </c>
    </row>
    <row r="42" spans="1:20" x14ac:dyDescent="0.25">
      <c r="A42" s="19"/>
      <c r="B42" s="7" t="s">
        <v>9</v>
      </c>
      <c r="C42" s="2">
        <v>3.3098000000000001E-5</v>
      </c>
      <c r="D42" s="2">
        <v>1.485E-3</v>
      </c>
      <c r="E42" s="2">
        <v>8.5432000000000008E-3</v>
      </c>
      <c r="F42" s="2">
        <v>6.2483E-3</v>
      </c>
      <c r="G42" s="2">
        <v>6.8025000000000004E-3</v>
      </c>
      <c r="H42" s="2">
        <v>6.0657000000000003E-3</v>
      </c>
      <c r="I42" s="2">
        <v>1.753E-2</v>
      </c>
      <c r="J42" s="2">
        <v>1.3632999999999999E-2</v>
      </c>
      <c r="K42" s="2">
        <v>1.3442000000000001E-2</v>
      </c>
      <c r="L42" s="2">
        <v>1.302E-2</v>
      </c>
      <c r="M42" s="2">
        <v>1.3479E-2</v>
      </c>
      <c r="N42" s="2"/>
      <c r="O42" s="2"/>
      <c r="P42" s="2"/>
      <c r="Q42" s="2"/>
      <c r="R42" s="8">
        <f t="shared" si="4"/>
        <v>9.116527090909092E-3</v>
      </c>
      <c r="S42" s="9">
        <f>R42/SUM(R42,R57,R72,R88,R27,R12)</f>
        <v>0.30355923113276234</v>
      </c>
    </row>
    <row r="43" spans="1:20" ht="15.75" customHeight="1" x14ac:dyDescent="0.25">
      <c r="A43" s="19"/>
      <c r="B43" s="13" t="s">
        <v>10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x14ac:dyDescent="0.25">
      <c r="A44" s="19"/>
      <c r="B44" s="6" t="s">
        <v>7</v>
      </c>
      <c r="C44" s="2">
        <v>0.62304000000000004</v>
      </c>
      <c r="D44" s="3">
        <v>0.65075000000000005</v>
      </c>
      <c r="E44" s="2">
        <v>0.74353000000000002</v>
      </c>
      <c r="F44" s="2">
        <v>0.57723999999999998</v>
      </c>
      <c r="G44" s="2">
        <v>0.57701000000000002</v>
      </c>
      <c r="H44" s="2">
        <v>0.57687999999999995</v>
      </c>
      <c r="I44" s="2">
        <v>0.69818000000000002</v>
      </c>
      <c r="J44" s="2">
        <v>0.66344999999999998</v>
      </c>
      <c r="K44" s="2">
        <v>0.58842000000000005</v>
      </c>
      <c r="L44" s="2">
        <v>0.58836999999999995</v>
      </c>
      <c r="M44" s="2">
        <v>0.58838999999999997</v>
      </c>
      <c r="N44" s="2"/>
      <c r="O44" s="2"/>
      <c r="P44" s="2"/>
      <c r="Q44" s="2"/>
      <c r="R44" s="8">
        <f t="shared" ref="R44:R46" si="5">AVERAGE(C44:Q44)</f>
        <v>0.62502363636363645</v>
      </c>
      <c r="S44" s="9">
        <f>R44/SUM(R44,R59,R74,R90,R29,R14)</f>
        <v>0.33902646130905129</v>
      </c>
    </row>
    <row r="45" spans="1:20" x14ac:dyDescent="0.25">
      <c r="A45" s="19"/>
      <c r="B45" s="7" t="s">
        <v>8</v>
      </c>
      <c r="C45" s="2">
        <v>19.250900000000001</v>
      </c>
      <c r="D45" s="3">
        <v>2.0208699999999999</v>
      </c>
      <c r="E45" s="2">
        <v>2.1663600000000001</v>
      </c>
      <c r="F45" s="2">
        <v>2.1664300000000001</v>
      </c>
      <c r="G45" s="2">
        <v>2.16642</v>
      </c>
      <c r="H45" s="2">
        <v>2.1666300000000001</v>
      </c>
      <c r="I45" s="2">
        <v>2.24777</v>
      </c>
      <c r="J45" s="2">
        <v>2.2478799999999999</v>
      </c>
      <c r="K45" s="2">
        <v>2.0186299999999999</v>
      </c>
      <c r="L45" s="2">
        <v>2.0186299999999999</v>
      </c>
      <c r="M45" s="2">
        <v>2.0187300000000001</v>
      </c>
      <c r="N45" s="2"/>
      <c r="O45" s="2"/>
      <c r="P45" s="2"/>
      <c r="Q45" s="2"/>
      <c r="R45" s="8">
        <f t="shared" si="5"/>
        <v>3.6808409090909096</v>
      </c>
      <c r="S45" s="9">
        <f>R45/SUM(R45,R60,R75,R91,R30,R15)</f>
        <v>0.27586641492703012</v>
      </c>
    </row>
    <row r="46" spans="1:20" x14ac:dyDescent="0.25">
      <c r="A46" s="19"/>
      <c r="B46" s="7" t="s">
        <v>9</v>
      </c>
      <c r="C46" s="2">
        <v>2.3169000000000002E-3</v>
      </c>
      <c r="D46" s="2">
        <v>1.1067E-2</v>
      </c>
      <c r="E46" s="2">
        <v>3.0707999999999999E-2</v>
      </c>
      <c r="F46" s="2">
        <v>8.3614999999999995E-2</v>
      </c>
      <c r="G46" s="2">
        <v>8.3791000000000004E-2</v>
      </c>
      <c r="H46" s="2">
        <v>8.4071999999999994E-2</v>
      </c>
      <c r="I46" s="2">
        <v>3.1040999999999999E-2</v>
      </c>
      <c r="J46" s="2">
        <v>1.5973999999999999E-2</v>
      </c>
      <c r="K46" s="2">
        <v>1.5910000000000001E-2</v>
      </c>
      <c r="L46" s="2">
        <v>1.6E-2</v>
      </c>
      <c r="M46" s="2">
        <v>1.6003E-2</v>
      </c>
      <c r="N46" s="2"/>
      <c r="O46" s="2"/>
      <c r="P46" s="2"/>
      <c r="Q46" s="2"/>
      <c r="R46" s="8">
        <f t="shared" si="5"/>
        <v>3.5499809090909086E-2</v>
      </c>
      <c r="S46" s="9">
        <f>R46/SUM(R46,R61,R76,R92,R31,R16)</f>
        <v>0.56241946232410256</v>
      </c>
    </row>
    <row r="47" spans="1:20" ht="15.75" customHeight="1" thickBot="1" x14ac:dyDescent="0.3">
      <c r="A47" s="20"/>
      <c r="B47" s="15" t="s">
        <v>12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0">
        <f>1 - AVERAGE(S36,S37,S38,S40:S42,S44:S46)</f>
        <v>0.65846938701641067</v>
      </c>
      <c r="T47" s="1">
        <f>1-SQRT(SUMSQ(S36:S38,S40:S42,S44:S46)) / SQRT(9)</f>
        <v>0.64893650381303347</v>
      </c>
    </row>
    <row r="48" spans="1:20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 t="s">
        <v>3</v>
      </c>
      <c r="S48" s="4" t="s">
        <v>4</v>
      </c>
    </row>
    <row r="49" spans="1:20" x14ac:dyDescent="0.25">
      <c r="A49" s="12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2"/>
      <c r="S49" s="4" t="s">
        <v>5</v>
      </c>
    </row>
    <row r="50" spans="1:20" x14ac:dyDescent="0.25">
      <c r="A50" s="19">
        <v>7</v>
      </c>
      <c r="B50" s="13" t="s">
        <v>6</v>
      </c>
      <c r="C50" s="14">
        <v>3.0550962826830901</v>
      </c>
      <c r="D50" s="14">
        <v>0.44066256194387399</v>
      </c>
      <c r="E50" s="14">
        <v>-0.93029455167693198</v>
      </c>
      <c r="F50" s="14">
        <v>-2.26621572142369</v>
      </c>
      <c r="G50" s="14">
        <v>-3.6863814948665299</v>
      </c>
      <c r="H50" s="14">
        <v>-4.9898080718685804</v>
      </c>
      <c r="I50" s="14">
        <v>-6.3375986670773399</v>
      </c>
      <c r="J50" s="14">
        <v>-7.6771111430527403</v>
      </c>
      <c r="K50" s="14">
        <v>-9.0390177378508305</v>
      </c>
      <c r="L50" s="14">
        <v>-10.3904362785764</v>
      </c>
      <c r="M50" s="14">
        <v>-11.725401932922599</v>
      </c>
      <c r="N50" s="14"/>
      <c r="O50" s="14"/>
      <c r="P50" s="14"/>
      <c r="Q50" s="14"/>
      <c r="R50" s="14"/>
      <c r="S50" s="14"/>
    </row>
    <row r="51" spans="1:20" x14ac:dyDescent="0.25">
      <c r="A51" s="19"/>
      <c r="B51" s="6" t="s">
        <v>7</v>
      </c>
      <c r="C51" s="2">
        <v>0.49407000000000001</v>
      </c>
      <c r="D51" s="3">
        <v>0.90803999999999996</v>
      </c>
      <c r="E51" s="2">
        <v>0.90864999999999996</v>
      </c>
      <c r="F51" s="2">
        <v>0.90819000000000005</v>
      </c>
      <c r="G51" s="2">
        <v>0.90815999999999997</v>
      </c>
      <c r="H51" s="2">
        <v>0.90829000000000004</v>
      </c>
      <c r="I51" s="2">
        <v>0.90907000000000004</v>
      </c>
      <c r="J51" s="2">
        <v>0.90859999999999996</v>
      </c>
      <c r="K51" s="2">
        <v>0.90925999999999996</v>
      </c>
      <c r="L51" s="2">
        <v>0.90764999999999996</v>
      </c>
      <c r="M51" s="2">
        <v>0.90764</v>
      </c>
      <c r="N51" s="2"/>
      <c r="O51" s="2"/>
      <c r="P51" s="2"/>
      <c r="Q51" s="2"/>
      <c r="R51" s="8">
        <f t="shared" ref="R51:R53" si="6">AVERAGE(C51:Q51)</f>
        <v>0.87069272727272728</v>
      </c>
      <c r="S51" s="9">
        <f>R51/SUM(R51,R66,R82,R98,R36,R21,R6)</f>
        <v>0.32329473153151983</v>
      </c>
    </row>
    <row r="52" spans="1:20" x14ac:dyDescent="0.25">
      <c r="A52" s="19"/>
      <c r="B52" s="7" t="s">
        <v>8</v>
      </c>
      <c r="C52" s="2">
        <v>1.3698999999999999</v>
      </c>
      <c r="D52" s="3">
        <v>1.1725000000000001</v>
      </c>
      <c r="E52" s="2">
        <v>1.1832</v>
      </c>
      <c r="F52" s="2">
        <v>1.1841999999999999</v>
      </c>
      <c r="G52" s="2">
        <v>1.1734</v>
      </c>
      <c r="H52" s="2">
        <v>1.1700999999999999</v>
      </c>
      <c r="I52" s="2">
        <v>1.1778</v>
      </c>
      <c r="J52" s="2">
        <v>1.1666000000000001</v>
      </c>
      <c r="K52" s="2">
        <v>1.1720999999999999</v>
      </c>
      <c r="L52" s="2">
        <v>1.1711</v>
      </c>
      <c r="M52" s="2">
        <v>1.1667000000000001</v>
      </c>
      <c r="N52" s="2"/>
      <c r="O52" s="2"/>
      <c r="P52" s="2"/>
      <c r="Q52" s="2"/>
      <c r="R52" s="8">
        <f t="shared" si="6"/>
        <v>1.1916</v>
      </c>
      <c r="S52" s="9">
        <f>R52/SUM(R52,R67,R83,R99,R37,R22,R7)</f>
        <v>0.26439754954004757</v>
      </c>
    </row>
    <row r="53" spans="1:20" x14ac:dyDescent="0.25">
      <c r="A53" s="19"/>
      <c r="B53" s="7" t="s">
        <v>9</v>
      </c>
      <c r="C53" s="2">
        <v>1.9533000000000001E-5</v>
      </c>
      <c r="D53" s="2">
        <v>0.46938999999999997</v>
      </c>
      <c r="E53" s="2">
        <v>0.47182000000000002</v>
      </c>
      <c r="F53" s="2">
        <v>0.47053</v>
      </c>
      <c r="G53" s="2">
        <v>0.47491</v>
      </c>
      <c r="H53" s="2">
        <v>0.47172999999999998</v>
      </c>
      <c r="I53" s="2">
        <v>0.46478000000000003</v>
      </c>
      <c r="J53" s="2">
        <v>0.46909000000000001</v>
      </c>
      <c r="K53" s="2">
        <v>0.47076000000000001</v>
      </c>
      <c r="L53" s="2">
        <v>0.47504999999999997</v>
      </c>
      <c r="M53" s="2">
        <v>0.46942</v>
      </c>
      <c r="N53" s="2"/>
      <c r="O53" s="2"/>
      <c r="P53" s="2"/>
      <c r="Q53" s="2"/>
      <c r="R53" s="8">
        <f t="shared" si="6"/>
        <v>0.4279545030000001</v>
      </c>
      <c r="S53" s="9">
        <f>R53/SUM(R53,R68,R84,R100,R38,R23,R8)</f>
        <v>0.42585939540894047</v>
      </c>
    </row>
    <row r="54" spans="1:20" x14ac:dyDescent="0.25">
      <c r="A54" s="19"/>
      <c r="B54" s="13" t="s">
        <v>11</v>
      </c>
      <c r="C54" s="14">
        <v>3.2490147850787099</v>
      </c>
      <c r="D54" s="14">
        <v>0.40357565653661898</v>
      </c>
      <c r="E54" s="14">
        <v>-1.14307111567419</v>
      </c>
      <c r="F54" s="14">
        <v>-2.6486577512662599</v>
      </c>
      <c r="G54" s="14">
        <v>-4.2528344295687903</v>
      </c>
      <c r="H54" s="14">
        <v>-5.7201845860369502</v>
      </c>
      <c r="I54" s="14">
        <v>-7.23943162696784</v>
      </c>
      <c r="J54" s="14">
        <v>-8.7490459493497408</v>
      </c>
      <c r="K54" s="14">
        <v>-10.284813896646099</v>
      </c>
      <c r="L54" s="14">
        <v>-11.8086470487338</v>
      </c>
      <c r="M54" s="14">
        <v>-13.312780973032201</v>
      </c>
      <c r="N54" s="14"/>
      <c r="O54" s="14"/>
      <c r="P54" s="14"/>
      <c r="Q54" s="14"/>
      <c r="R54" s="14"/>
      <c r="S54" s="14"/>
    </row>
    <row r="55" spans="1:20" x14ac:dyDescent="0.25">
      <c r="A55" s="19"/>
      <c r="B55" s="6" t="s">
        <v>7</v>
      </c>
      <c r="C55" s="2">
        <v>0.49407000000000001</v>
      </c>
      <c r="D55" s="3">
        <v>0.90803999999999996</v>
      </c>
      <c r="E55" s="2">
        <v>0.90864999999999996</v>
      </c>
      <c r="F55" s="2">
        <v>0.90819000000000005</v>
      </c>
      <c r="G55" s="2">
        <v>0.90815000000000001</v>
      </c>
      <c r="H55" s="2">
        <v>0.90829000000000004</v>
      </c>
      <c r="I55" s="2">
        <v>0.90907000000000004</v>
      </c>
      <c r="J55" s="2">
        <v>0.90859999999999996</v>
      </c>
      <c r="K55" s="2">
        <v>0.90925999999999996</v>
      </c>
      <c r="L55" s="2">
        <v>0.90764999999999996</v>
      </c>
      <c r="M55" s="2">
        <v>0.90764</v>
      </c>
      <c r="N55" s="2"/>
      <c r="O55" s="2"/>
      <c r="P55" s="2"/>
      <c r="Q55" s="2"/>
      <c r="R55" s="8">
        <f t="shared" ref="R55:R57" si="7">AVERAGE(C55:Q55)</f>
        <v>0.87069181818181818</v>
      </c>
      <c r="S55" s="9">
        <f>R55/SUM(R55,R70,R86,R102,R40,R25,R10)</f>
        <v>0.32329450310804725</v>
      </c>
    </row>
    <row r="56" spans="1:20" x14ac:dyDescent="0.25">
      <c r="A56" s="19"/>
      <c r="B56" s="7" t="s">
        <v>8</v>
      </c>
      <c r="C56" s="2">
        <v>1.3698999999999999</v>
      </c>
      <c r="D56" s="3">
        <v>1.1725000000000001</v>
      </c>
      <c r="E56" s="2">
        <v>1.1832</v>
      </c>
      <c r="F56" s="2">
        <v>1.1841999999999999</v>
      </c>
      <c r="G56" s="2">
        <v>1.1734</v>
      </c>
      <c r="H56" s="2">
        <v>1.1700999999999999</v>
      </c>
      <c r="I56" s="2">
        <v>1.1778</v>
      </c>
      <c r="J56" s="2">
        <v>1.1666000000000001</v>
      </c>
      <c r="K56" s="2">
        <v>1.1720999999999999</v>
      </c>
      <c r="L56" s="2">
        <v>1.1711</v>
      </c>
      <c r="M56" s="2">
        <v>1.1667000000000001</v>
      </c>
      <c r="N56" s="2"/>
      <c r="O56" s="2"/>
      <c r="P56" s="2"/>
      <c r="Q56" s="2"/>
      <c r="R56" s="8">
        <f t="shared" si="7"/>
        <v>1.1916</v>
      </c>
      <c r="S56" s="9">
        <f>R56/SUM(R56,R71,R87,R103,R41,R26,R11)</f>
        <v>0.26439754954004757</v>
      </c>
    </row>
    <row r="57" spans="1:20" x14ac:dyDescent="0.25">
      <c r="A57" s="19"/>
      <c r="B57" s="7" t="s">
        <v>9</v>
      </c>
      <c r="C57" s="2">
        <v>1.9533000000000001E-5</v>
      </c>
      <c r="D57" s="2">
        <v>1.2595E-2</v>
      </c>
      <c r="E57" s="2">
        <v>9.0939000000000002E-3</v>
      </c>
      <c r="F57" s="2">
        <v>1.1528999999999999E-2</v>
      </c>
      <c r="G57" s="2">
        <v>1.0926E-2</v>
      </c>
      <c r="H57" s="2">
        <v>1.1062000000000001E-2</v>
      </c>
      <c r="I57" s="2">
        <v>1.0385999999999999E-2</v>
      </c>
      <c r="J57" s="2">
        <v>1.2309E-2</v>
      </c>
      <c r="K57" s="2">
        <v>1.0864E-2</v>
      </c>
      <c r="L57" s="2">
        <v>1.3247999999999999E-2</v>
      </c>
      <c r="M57" s="2">
        <v>1.074E-2</v>
      </c>
      <c r="N57" s="2"/>
      <c r="O57" s="2"/>
      <c r="P57" s="2"/>
      <c r="Q57" s="2"/>
      <c r="R57" s="8">
        <f t="shared" si="7"/>
        <v>1.0252039363636363E-2</v>
      </c>
      <c r="S57" s="9">
        <f>R57/SUM(R57,R72,R88,R104,R42,R27,R12)</f>
        <v>0.3413691590816007</v>
      </c>
    </row>
    <row r="58" spans="1:20" ht="15.75" customHeight="1" x14ac:dyDescent="0.25">
      <c r="A58" s="19"/>
      <c r="B58" s="13" t="s">
        <v>10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20" x14ac:dyDescent="0.25">
      <c r="A59" s="19"/>
      <c r="B59" s="6" t="s">
        <v>7</v>
      </c>
      <c r="C59" s="2">
        <v>0.42353000000000002</v>
      </c>
      <c r="D59" s="3">
        <v>0.49131000000000002</v>
      </c>
      <c r="E59" s="2">
        <v>0.49101</v>
      </c>
      <c r="F59" s="2">
        <v>0.49103999999999998</v>
      </c>
      <c r="G59" s="2">
        <v>0.49098999999999998</v>
      </c>
      <c r="H59" s="2">
        <v>0.49093999999999999</v>
      </c>
      <c r="I59" s="2">
        <v>0.49093999999999999</v>
      </c>
      <c r="J59" s="2">
        <v>0.49092000000000002</v>
      </c>
      <c r="K59" s="2">
        <v>0.49091000000000001</v>
      </c>
      <c r="L59" s="2">
        <v>0.49084</v>
      </c>
      <c r="M59" s="2">
        <v>0.49079</v>
      </c>
      <c r="N59" s="2"/>
      <c r="O59" s="2"/>
      <c r="P59" s="2"/>
      <c r="Q59" s="2"/>
      <c r="R59" s="8">
        <f t="shared" ref="R59:R60" si="8">AVERAGE(C59:Q59)</f>
        <v>0.48483818181818189</v>
      </c>
      <c r="S59" s="9">
        <f>R59/SUM(R59,R74,R90,R106,R44,R29,R14)</f>
        <v>0.26298681125988815</v>
      </c>
    </row>
    <row r="60" spans="1:20" x14ac:dyDescent="0.25">
      <c r="A60" s="19"/>
      <c r="B60" s="7" t="s">
        <v>8</v>
      </c>
      <c r="C60" s="2">
        <v>19.7529</v>
      </c>
      <c r="D60" s="3">
        <v>1.6821299999999999</v>
      </c>
      <c r="E60" s="2">
        <v>1.6817599999999999</v>
      </c>
      <c r="F60" s="2">
        <v>1.6815199999999999</v>
      </c>
      <c r="G60" s="2">
        <v>1.6812499999999999</v>
      </c>
      <c r="H60" s="2">
        <v>1.68119</v>
      </c>
      <c r="I60" s="2">
        <v>1.6812100000000001</v>
      </c>
      <c r="J60" s="2">
        <v>1.6812</v>
      </c>
      <c r="K60" s="2">
        <v>1.6811</v>
      </c>
      <c r="L60" s="2">
        <v>1.68102</v>
      </c>
      <c r="M60" s="2">
        <v>1.68103</v>
      </c>
      <c r="N60" s="2"/>
      <c r="O60" s="2"/>
      <c r="P60" s="2"/>
      <c r="Q60" s="2"/>
      <c r="R60" s="8">
        <f t="shared" si="8"/>
        <v>3.3242099999999994</v>
      </c>
      <c r="S60" s="9">
        <f>R60/SUM(R60,R75,R91,R107,R45,R30,R15)</f>
        <v>0.24913815017098137</v>
      </c>
    </row>
    <row r="61" spans="1:20" x14ac:dyDescent="0.25">
      <c r="A61" s="19"/>
      <c r="B61" s="7" t="s">
        <v>9</v>
      </c>
      <c r="C61" s="2">
        <v>1.6793999999999999E-3</v>
      </c>
      <c r="D61" s="2">
        <v>1.3839000000000001E-2</v>
      </c>
      <c r="E61" s="2">
        <v>1.4283000000000001E-2</v>
      </c>
      <c r="F61" s="2">
        <v>1.5238E-2</v>
      </c>
      <c r="G61" s="2">
        <v>1.5011999999999999E-2</v>
      </c>
      <c r="H61" s="2">
        <v>1.4678E-2</v>
      </c>
      <c r="I61" s="2">
        <v>1.4678E-2</v>
      </c>
      <c r="J61" s="2">
        <v>1.5023999999999999E-2</v>
      </c>
      <c r="K61" s="2">
        <v>1.511E-2</v>
      </c>
      <c r="L61" s="2">
        <v>1.519E-2</v>
      </c>
      <c r="M61" s="2">
        <v>1.5117E-2</v>
      </c>
      <c r="N61" s="2"/>
      <c r="O61" s="2"/>
      <c r="P61" s="2"/>
      <c r="Q61" s="2"/>
      <c r="R61" s="8">
        <f>AVERAGE(C61:Q61)</f>
        <v>1.3622581818181817E-2</v>
      </c>
      <c r="S61" s="9">
        <f>R61/SUM(R61,R76,R92,R108,R46,R31,R16)</f>
        <v>0.21582102377023551</v>
      </c>
    </row>
    <row r="62" spans="1:20" ht="15.75" customHeight="1" thickBot="1" x14ac:dyDescent="0.3">
      <c r="A62" s="20"/>
      <c r="B62" s="15" t="s">
        <v>12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0">
        <f>1 - AVERAGE(S51,S52,S53,S55:S57,S59:S61)</f>
        <v>0.70327123628763233</v>
      </c>
      <c r="T62" s="1">
        <f>1-SQRT(SUMSQ(S51:S53,S55:S57,S59:S61)) / SQRT(9)</f>
        <v>0.69731742514638595</v>
      </c>
    </row>
  </sheetData>
  <mergeCells count="37">
    <mergeCell ref="B13:S13"/>
    <mergeCell ref="B17:R17"/>
    <mergeCell ref="A35:A47"/>
    <mergeCell ref="A18:A19"/>
    <mergeCell ref="B18:B19"/>
    <mergeCell ref="C18:Q18"/>
    <mergeCell ref="R18:R19"/>
    <mergeCell ref="B24:S24"/>
    <mergeCell ref="B28:S28"/>
    <mergeCell ref="B32:R32"/>
    <mergeCell ref="A33:A34"/>
    <mergeCell ref="B33:B34"/>
    <mergeCell ref="C33:Q33"/>
    <mergeCell ref="R33:R34"/>
    <mergeCell ref="A1:S2"/>
    <mergeCell ref="B54:S54"/>
    <mergeCell ref="B58:S58"/>
    <mergeCell ref="A48:A49"/>
    <mergeCell ref="B20:S20"/>
    <mergeCell ref="A20:A32"/>
    <mergeCell ref="B9:S9"/>
    <mergeCell ref="A3:A4"/>
    <mergeCell ref="B3:B4"/>
    <mergeCell ref="C3:Q3"/>
    <mergeCell ref="R3:R4"/>
    <mergeCell ref="A5:A17"/>
    <mergeCell ref="B5:S5"/>
    <mergeCell ref="A50:A62"/>
    <mergeCell ref="B62:R62"/>
    <mergeCell ref="B48:B49"/>
    <mergeCell ref="C48:Q48"/>
    <mergeCell ref="R48:R49"/>
    <mergeCell ref="B50:S50"/>
    <mergeCell ref="B35:S35"/>
    <mergeCell ref="B39:S39"/>
    <mergeCell ref="B43:S43"/>
    <mergeCell ref="B47:R4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2023-07-07T18:06:01Z</dcterms:created>
  <dcterms:modified xsi:type="dcterms:W3CDTF">2023-07-29T12:03:58Z</dcterms:modified>
</cp:coreProperties>
</file>