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Example_Webmap/"/>
    </mc:Choice>
  </mc:AlternateContent>
  <xr:revisionPtr revIDLastSave="99" documentId="8_{70992E81-C406-4D6E-B929-6668C2AE8BB4}" xr6:coauthVersionLast="47" xr6:coauthVersionMax="47" xr10:uidLastSave="{29CAB2AC-7C83-4CAE-B5D3-0214E96D35B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Hlk139649669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2" i="1" l="1"/>
  <c r="R22" i="1"/>
  <c r="R23" i="1"/>
  <c r="R24" i="1"/>
  <c r="R26" i="1"/>
  <c r="R27" i="1"/>
  <c r="R28" i="1"/>
  <c r="R30" i="1"/>
  <c r="R31" i="1"/>
  <c r="R32" i="1"/>
  <c r="R37" i="1"/>
  <c r="R38" i="1"/>
  <c r="R39" i="1"/>
  <c r="R41" i="1"/>
  <c r="R42" i="1"/>
  <c r="R43" i="1"/>
  <c r="R45" i="1"/>
  <c r="R46" i="1"/>
  <c r="R47" i="1"/>
  <c r="R52" i="1"/>
  <c r="R53" i="1"/>
  <c r="R54" i="1"/>
  <c r="R56" i="1"/>
  <c r="R57" i="1"/>
  <c r="R58" i="1"/>
  <c r="R60" i="1"/>
  <c r="R61" i="1"/>
  <c r="R11" i="1"/>
  <c r="R7" i="1"/>
  <c r="R6" i="1"/>
  <c r="R16" i="1"/>
  <c r="R15" i="1"/>
  <c r="R14" i="1"/>
  <c r="R12" i="1"/>
  <c r="R10" i="1"/>
  <c r="R8" i="1"/>
  <c r="S30" i="1" l="1"/>
  <c r="S42" i="1"/>
  <c r="S6" i="1"/>
  <c r="S57" i="1"/>
  <c r="S37" i="1"/>
  <c r="S24" i="1"/>
  <c r="S28" i="1"/>
  <c r="S53" i="1"/>
  <c r="S10" i="1"/>
  <c r="S32" i="1"/>
  <c r="S22" i="1"/>
  <c r="S61" i="1"/>
  <c r="S31" i="1"/>
  <c r="S62" i="1"/>
  <c r="S14" i="1"/>
  <c r="S7" i="1"/>
  <c r="S39" i="1"/>
  <c r="S8" i="1"/>
  <c r="S52" i="1"/>
  <c r="S54" i="1"/>
  <c r="S38" i="1"/>
  <c r="S23" i="1"/>
  <c r="S15" i="1"/>
  <c r="S16" i="1"/>
  <c r="S46" i="1"/>
  <c r="S45" i="1"/>
  <c r="S60" i="1"/>
  <c r="S26" i="1"/>
  <c r="S47" i="1"/>
  <c r="S41" i="1"/>
  <c r="S11" i="1"/>
  <c r="S27" i="1"/>
  <c r="S43" i="1"/>
  <c r="S12" i="1"/>
  <c r="S56" i="1"/>
  <c r="S58" i="1"/>
  <c r="T18" i="1" l="1"/>
  <c r="S18" i="1"/>
  <c r="S33" i="1"/>
  <c r="T33" i="1"/>
  <c r="T63" i="1"/>
  <c r="S63" i="1"/>
  <c r="T48" i="1"/>
  <c r="S48" i="1"/>
</calcChain>
</file>

<file path=xl/sharedStrings.xml><?xml version="1.0" encoding="utf-8"?>
<sst xmlns="http://schemas.openxmlformats.org/spreadsheetml/2006/main" count="69" uniqueCount="15">
  <si>
    <t>Szenario</t>
  </si>
  <si>
    <t>Gemittelte Distanzen</t>
  </si>
  <si>
    <t>Durchlauf</t>
  </si>
  <si>
    <t>Total gemittelt</t>
  </si>
  <si>
    <t>Bewertung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</si>
  <si>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</si>
  <si>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</si>
  <si>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</si>
  <si>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</si>
  <si>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</si>
  <si>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</si>
  <si>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>Zeit:</t>
  </si>
  <si>
    <t xml:space="preserve">Theta </t>
  </si>
  <si>
    <t>Bewertung Total (1-p):</t>
  </si>
  <si>
    <t>Odometrie gut und Sensor 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</si>
</sst>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abSelected="1" topLeftCell="A30" zoomScaleNormal="100" workbookViewId="0">
      <selection activeCell="U44" sqref="U44"/>
    </sheetView>
  </sheetViews>
  <sheetFormatPr baseColWidth="10" defaultRowHeight="15" x14ac:dyDescent="0.25"/>
  <cols>
    <col min="1" max="1" width="8.85546875" customWidth="1"/>
    <col min="2" max="2" width="10.7109375" customWidth="1"/>
    <col min="3" max="17" width="8.7109375" customWidth="1"/>
    <col min="18" max="18" width="10.140625" customWidth="1"/>
    <col min="19" max="19" width="10.7109375" customWidth="1"/>
  </cols>
  <sheetData>
    <row r="1" spans="1:20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x14ac:dyDescent="0.25">
      <c r="A3" s="19" t="s">
        <v>0</v>
      </c>
      <c r="B3" s="19" t="s">
        <v>1</v>
      </c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3</v>
      </c>
      <c r="S3" s="4" t="s">
        <v>4</v>
      </c>
    </row>
    <row r="4" spans="1:20" x14ac:dyDescent="0.25">
      <c r="A4" s="19"/>
      <c r="B4" s="19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9"/>
      <c r="S4" s="4" t="s">
        <v>5</v>
      </c>
    </row>
    <row r="5" spans="1:20" x14ac:dyDescent="0.25">
      <c r="A5" s="16">
        <v>12</v>
      </c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x14ac:dyDescent="0.25">
      <c r="A6" s="16"/>
      <c r="B6" s="6" t="s">
        <v>7</v>
      </c>
      <c r="C6" s="2">
        <v>0.93515000000000004</v>
      </c>
      <c r="D6" s="3">
        <v>1.1819999999999999</v>
      </c>
      <c r="E6" s="2">
        <v>1.2901</v>
      </c>
      <c r="F6" s="2">
        <v>0.93067</v>
      </c>
      <c r="G6" s="2">
        <v>1.0403</v>
      </c>
      <c r="H6" s="2">
        <v>1.8046</v>
      </c>
      <c r="I6" s="2">
        <v>1.8299000000000001</v>
      </c>
      <c r="J6" s="2">
        <v>1.8322000000000001</v>
      </c>
      <c r="K6" s="2">
        <v>1.8318000000000001</v>
      </c>
      <c r="L6" s="2">
        <v>1.8315999999999999</v>
      </c>
      <c r="M6" s="2">
        <v>1.8343</v>
      </c>
      <c r="N6" s="2"/>
      <c r="O6" s="2"/>
      <c r="P6" s="2"/>
      <c r="Q6" s="2"/>
      <c r="R6" s="8">
        <f>AVERAGE(C6:Q6)</f>
        <v>1.4856927272727274</v>
      </c>
      <c r="S6" s="9">
        <f>R6/SUM(R6,R22,R37,R52)</f>
        <v>0.35371063922623808</v>
      </c>
    </row>
    <row r="7" spans="1:20" x14ac:dyDescent="0.25">
      <c r="A7" s="16"/>
      <c r="B7" s="7" t="s">
        <v>8</v>
      </c>
      <c r="C7" s="2">
        <v>2.0815999999999999</v>
      </c>
      <c r="D7" s="3">
        <v>2.3784000000000001</v>
      </c>
      <c r="E7" s="2">
        <v>2.2242999999999999</v>
      </c>
      <c r="F7" s="2">
        <v>1.2103999999999999</v>
      </c>
      <c r="G7" s="2">
        <v>2.1593</v>
      </c>
      <c r="H7" s="2">
        <v>2.3595999999999999</v>
      </c>
      <c r="I7" s="2">
        <v>2.3774999999999999</v>
      </c>
      <c r="J7" s="2">
        <v>2.3908999999999998</v>
      </c>
      <c r="K7" s="2">
        <v>2.3660000000000001</v>
      </c>
      <c r="L7" s="2">
        <v>2.403</v>
      </c>
      <c r="M7" s="2">
        <v>2.3698000000000001</v>
      </c>
      <c r="N7" s="2"/>
      <c r="O7" s="2"/>
      <c r="P7" s="2"/>
      <c r="Q7" s="2"/>
      <c r="R7" s="8">
        <f>AVERAGE(C7:Q7)</f>
        <v>2.2109818181818182</v>
      </c>
      <c r="S7" s="9">
        <f>R7/SUM(R7,R23,R38,R53)</f>
        <v>0.2961280341471148</v>
      </c>
    </row>
    <row r="8" spans="1:20" x14ac:dyDescent="0.25">
      <c r="A8" s="16"/>
      <c r="B8" s="7" t="s">
        <v>9</v>
      </c>
      <c r="C8" s="2">
        <v>8.6545999999999994E-5</v>
      </c>
      <c r="D8" s="2">
        <v>0.28040999999999999</v>
      </c>
      <c r="E8" s="2">
        <v>0.58401999999999998</v>
      </c>
      <c r="F8" s="2">
        <v>0.47064</v>
      </c>
      <c r="G8" s="2">
        <v>0.45096999999999998</v>
      </c>
      <c r="H8" s="2">
        <v>0.48047000000000001</v>
      </c>
      <c r="I8" s="2">
        <v>0.94032000000000004</v>
      </c>
      <c r="J8" s="2">
        <v>0.92408000000000001</v>
      </c>
      <c r="K8" s="2">
        <v>0.94228999999999996</v>
      </c>
      <c r="L8" s="2">
        <v>0.93276000000000003</v>
      </c>
      <c r="M8" s="2">
        <v>0.93006</v>
      </c>
      <c r="N8" s="2"/>
      <c r="O8" s="2"/>
      <c r="P8" s="2"/>
      <c r="Q8" s="2"/>
      <c r="R8" s="8">
        <f>AVERAGE(C8:Q8)</f>
        <v>0.63055514054545447</v>
      </c>
      <c r="S8" s="9">
        <f>R8/SUM(R8,R24,R39,R54)</f>
        <v>0.45812158497029243</v>
      </c>
    </row>
    <row r="9" spans="1:20" x14ac:dyDescent="0.25">
      <c r="A9" s="16"/>
      <c r="B9" s="12" t="s">
        <v>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20" x14ac:dyDescent="0.25">
      <c r="A10" s="16"/>
      <c r="B10" s="6" t="s">
        <v>7</v>
      </c>
      <c r="C10" s="2">
        <v>0.93513999999999997</v>
      </c>
      <c r="D10" s="3">
        <v>1.1819999999999999</v>
      </c>
      <c r="E10" s="2">
        <v>1.2901</v>
      </c>
      <c r="F10" s="2">
        <v>0.93066000000000004</v>
      </c>
      <c r="G10" s="2">
        <v>1.0402</v>
      </c>
      <c r="H10" s="2">
        <v>1.8045</v>
      </c>
      <c r="I10" s="2">
        <v>1.8299000000000001</v>
      </c>
      <c r="J10" s="2">
        <v>1.8322000000000001</v>
      </c>
      <c r="K10" s="2">
        <v>1.8318000000000001</v>
      </c>
      <c r="L10" s="2">
        <v>1.8314999999999999</v>
      </c>
      <c r="M10" s="2">
        <v>1.8343</v>
      </c>
      <c r="N10" s="2"/>
      <c r="O10" s="2"/>
      <c r="P10" s="2"/>
      <c r="Q10" s="2"/>
      <c r="R10" s="8">
        <f>AVERAGE(C10:Q10)</f>
        <v>1.4856636363636362</v>
      </c>
      <c r="S10" s="9">
        <f>R10/SUM(R10,R26,R41,R56)</f>
        <v>0.35371106262878116</v>
      </c>
      <c r="T10" s="1"/>
    </row>
    <row r="11" spans="1:20" x14ac:dyDescent="0.25">
      <c r="A11" s="16"/>
      <c r="B11" s="7" t="s">
        <v>8</v>
      </c>
      <c r="C11" s="2">
        <v>2.0815999999999999</v>
      </c>
      <c r="D11" s="3">
        <v>2.3784000000000001</v>
      </c>
      <c r="E11" s="2">
        <v>2.2242999999999999</v>
      </c>
      <c r="F11" s="2">
        <v>1.2103999999999999</v>
      </c>
      <c r="G11" s="2">
        <v>2.1593</v>
      </c>
      <c r="H11" s="2">
        <v>2.3595999999999999</v>
      </c>
      <c r="I11" s="2">
        <v>2.3774999999999999</v>
      </c>
      <c r="J11" s="2">
        <v>2.3908999999999998</v>
      </c>
      <c r="K11" s="2">
        <v>2.3660000000000001</v>
      </c>
      <c r="L11" s="2">
        <v>2.403</v>
      </c>
      <c r="M11" s="2">
        <v>2.3698000000000001</v>
      </c>
      <c r="N11" s="2"/>
      <c r="O11" s="2"/>
      <c r="P11" s="2"/>
      <c r="Q11" s="2"/>
      <c r="R11" s="8">
        <f>AVERAGE(C11:Q11)</f>
        <v>2.2109818181818182</v>
      </c>
      <c r="S11" s="9">
        <f>R11/SUM(R11,R27,R42,R57)</f>
        <v>0.2961280341471148</v>
      </c>
    </row>
    <row r="12" spans="1:20" x14ac:dyDescent="0.25">
      <c r="A12" s="16"/>
      <c r="B12" s="7" t="s">
        <v>9</v>
      </c>
      <c r="C12" s="2">
        <v>8.6545999999999994E-5</v>
      </c>
      <c r="D12" s="2">
        <v>2.0410000000000001E-2</v>
      </c>
      <c r="E12" s="2">
        <v>1.2179000000000001E-2</v>
      </c>
      <c r="F12" s="2">
        <v>8.2649999999999998E-3</v>
      </c>
      <c r="G12" s="2">
        <v>1.2227E-2</v>
      </c>
      <c r="H12" s="2">
        <v>2.6530999999999999E-2</v>
      </c>
      <c r="I12" s="2">
        <v>2.4636999999999999E-2</v>
      </c>
      <c r="J12" s="2">
        <v>2.2842999999999999E-2</v>
      </c>
      <c r="K12" s="2">
        <v>2.2831000000000001E-2</v>
      </c>
      <c r="L12" s="2">
        <v>2.0480999999999999E-2</v>
      </c>
      <c r="M12" s="2">
        <v>2.1391E-2</v>
      </c>
      <c r="N12" s="2"/>
      <c r="O12" s="2"/>
      <c r="P12" s="2"/>
      <c r="Q12" s="2"/>
      <c r="R12" s="8">
        <f>AVERAGE(C12:Q12)</f>
        <v>1.7443776909090908E-2</v>
      </c>
      <c r="S12" s="9">
        <f>R12/SUM(R12,R28,R43,R58)</f>
        <v>0.36699855682059679</v>
      </c>
    </row>
    <row r="13" spans="1:20" ht="15" customHeight="1" x14ac:dyDescent="0.25">
      <c r="A13" s="16"/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0" x14ac:dyDescent="0.25">
      <c r="A14" s="16"/>
      <c r="B14" s="6" t="s">
        <v>7</v>
      </c>
      <c r="C14" s="2">
        <v>0.82533000000000001</v>
      </c>
      <c r="D14" s="3">
        <v>1.1003000000000001</v>
      </c>
      <c r="E14" s="2">
        <v>1.0674999999999999</v>
      </c>
      <c r="F14" s="2">
        <v>1.0015000000000001</v>
      </c>
      <c r="G14" s="2">
        <v>1.0089999999999999</v>
      </c>
      <c r="H14" s="2">
        <v>1.1415</v>
      </c>
      <c r="I14" s="2">
        <v>1.1475</v>
      </c>
      <c r="J14" s="2">
        <v>1.1474</v>
      </c>
      <c r="K14" s="2">
        <v>1.1475</v>
      </c>
      <c r="L14" s="2">
        <v>1.1473</v>
      </c>
      <c r="M14" s="2">
        <v>1.1473</v>
      </c>
      <c r="N14" s="2"/>
      <c r="O14" s="2"/>
      <c r="P14" s="2"/>
      <c r="Q14" s="2"/>
      <c r="R14" s="8">
        <f>AVERAGE(C14:Q14)</f>
        <v>1.080193636363636</v>
      </c>
      <c r="S14" s="9">
        <f>R14/SUM(R14,R30,R45,R60)</f>
        <v>0.2621350869997906</v>
      </c>
    </row>
    <row r="15" spans="1:20" x14ac:dyDescent="0.25">
      <c r="A15" s="16"/>
      <c r="B15" s="7" t="s">
        <v>8</v>
      </c>
      <c r="C15" s="2">
        <v>19.740600000000001</v>
      </c>
      <c r="D15" s="3">
        <v>4.7638299999999996</v>
      </c>
      <c r="E15" s="2">
        <v>4.76274</v>
      </c>
      <c r="F15" s="2">
        <v>2.4066900000000002</v>
      </c>
      <c r="G15" s="2">
        <v>3.3393799999999998</v>
      </c>
      <c r="H15" s="2">
        <v>4.7645799999999996</v>
      </c>
      <c r="I15" s="2">
        <v>4.7656900000000002</v>
      </c>
      <c r="J15" s="2">
        <v>4.7657400000000001</v>
      </c>
      <c r="K15" s="2">
        <v>4.76614</v>
      </c>
      <c r="L15" s="2">
        <v>4.76647</v>
      </c>
      <c r="M15" s="2">
        <v>4.7662899999999997</v>
      </c>
      <c r="N15" s="2"/>
      <c r="O15" s="2"/>
      <c r="P15" s="2"/>
      <c r="Q15" s="2"/>
      <c r="R15" s="8">
        <f>AVERAGE(C15:Q15)</f>
        <v>5.7825590909090909</v>
      </c>
      <c r="S15" s="9">
        <f>R15/SUM(R15,R31,R46,R61)</f>
        <v>0.27627563702692881</v>
      </c>
    </row>
    <row r="16" spans="1:20" x14ac:dyDescent="0.25">
      <c r="A16" s="16"/>
      <c r="B16" s="7" t="s">
        <v>9</v>
      </c>
      <c r="C16" s="2">
        <v>1.2315E-2</v>
      </c>
      <c r="D16" s="2">
        <v>1.6004999999999998E-2</v>
      </c>
      <c r="E16" s="2">
        <v>1.184E-2</v>
      </c>
      <c r="F16" s="2">
        <v>9.5183000000000004E-3</v>
      </c>
      <c r="G16" s="2">
        <v>8.0915999999999991E-3</v>
      </c>
      <c r="H16" s="2">
        <v>9.3296000000000004E-3</v>
      </c>
      <c r="I16" s="2">
        <v>6.4107999999999998E-2</v>
      </c>
      <c r="J16" s="2">
        <v>6.2935000000000005E-2</v>
      </c>
      <c r="K16" s="2">
        <v>6.1767000000000002E-2</v>
      </c>
      <c r="L16" s="2">
        <v>6.0239000000000001E-2</v>
      </c>
      <c r="M16" s="2">
        <v>5.9455000000000001E-2</v>
      </c>
      <c r="N16" s="2"/>
      <c r="O16" s="2"/>
      <c r="P16" s="2"/>
      <c r="Q16" s="2"/>
      <c r="R16" s="8">
        <f>AVERAGE(C16:Q16)</f>
        <v>3.4145772727272726E-2</v>
      </c>
      <c r="S16" s="9">
        <f>R16/SUM(R16,R32,R47,R62)</f>
        <v>0.27603656054007419</v>
      </c>
    </row>
    <row r="17" spans="1:20" x14ac:dyDescent="0.25">
      <c r="A17" s="16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1">
        <v>1410.42</v>
      </c>
    </row>
    <row r="18" spans="1:20" x14ac:dyDescent="0.25">
      <c r="A18" s="24"/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">
        <f>1 - AVERAGE(S6,S7,S8,S10:S12,S14:S16)</f>
        <v>0.6734172003881187</v>
      </c>
      <c r="T18" s="1">
        <f>1-SQRT(SUMSQ(S6:S8,S10:S12,S14:S16)) / SQRT(9)</f>
        <v>0.66810160542830843</v>
      </c>
    </row>
    <row r="19" spans="1:20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 t="s">
        <v>3</v>
      </c>
      <c r="S19" s="4" t="s">
        <v>4</v>
      </c>
    </row>
    <row r="20" spans="1:20" x14ac:dyDescent="0.25">
      <c r="A20" s="19"/>
      <c r="B20" s="1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9"/>
      <c r="S20" s="4" t="s">
        <v>5</v>
      </c>
    </row>
    <row r="21" spans="1:20" x14ac:dyDescent="0.25">
      <c r="A21" s="16">
        <v>13</v>
      </c>
      <c r="B21" s="12" t="s">
        <v>6</v>
      </c>
      <c r="C21" s="13">
        <v>1.79462601711157</v>
      </c>
      <c r="D21" s="13">
        <v>0.68172744709103295</v>
      </c>
      <c r="E21" s="13">
        <v>0.45275311430527099</v>
      </c>
      <c r="F21" s="13">
        <v>0.21965747255304299</v>
      </c>
      <c r="G21" s="13">
        <v>-4.4374193018523701E-3</v>
      </c>
      <c r="H21" s="13">
        <v>-0.24236072977412501</v>
      </c>
      <c r="I21" s="13">
        <v>-0.47568442778918402</v>
      </c>
      <c r="J21" s="13">
        <v>-0.70953490212183601</v>
      </c>
      <c r="K21" s="13">
        <v>-0.94134270568104095</v>
      </c>
      <c r="L21" s="13">
        <v>-1.17206627255304</v>
      </c>
      <c r="M21" s="13">
        <v>-1.40743817221081</v>
      </c>
      <c r="N21" s="13"/>
      <c r="O21" s="13"/>
      <c r="P21" s="13"/>
      <c r="Q21" s="13"/>
      <c r="R21" s="13"/>
      <c r="S21" s="13"/>
    </row>
    <row r="22" spans="1:20" x14ac:dyDescent="0.25">
      <c r="A22" s="16"/>
      <c r="B22" s="6" t="s">
        <v>7</v>
      </c>
      <c r="C22" s="2">
        <v>1.3919999999999999</v>
      </c>
      <c r="D22" s="3">
        <v>1.1866000000000001</v>
      </c>
      <c r="E22" s="2">
        <v>0.48352000000000001</v>
      </c>
      <c r="F22" s="2">
        <v>0.17462</v>
      </c>
      <c r="G22" s="2">
        <v>0.11675000000000001</v>
      </c>
      <c r="H22" s="2">
        <v>0.11713</v>
      </c>
      <c r="I22" s="2">
        <v>0.11525000000000001</v>
      </c>
      <c r="J22" s="2">
        <v>0.37908999999999998</v>
      </c>
      <c r="K22" s="2">
        <v>0.39252999999999999</v>
      </c>
      <c r="L22" s="2">
        <v>0.39039000000000001</v>
      </c>
      <c r="M22" s="2">
        <v>0.39091999999999999</v>
      </c>
      <c r="N22" s="2"/>
      <c r="O22" s="2"/>
      <c r="P22" s="2"/>
      <c r="Q22" s="2"/>
      <c r="R22" s="8">
        <f t="shared" ref="R22:R24" si="0">AVERAGE(C22:Q22)</f>
        <v>0.46716363636363645</v>
      </c>
      <c r="S22" s="9">
        <f>R22/SUM(R22,R37,R52,R67,R6)</f>
        <v>0.11122134840409877</v>
      </c>
    </row>
    <row r="23" spans="1:20" x14ac:dyDescent="0.25">
      <c r="A23" s="16"/>
      <c r="B23" s="7" t="s">
        <v>8</v>
      </c>
      <c r="C23" s="2">
        <v>3.5676999999999999</v>
      </c>
      <c r="D23" s="3">
        <v>2.0847000000000002</v>
      </c>
      <c r="E23" s="2">
        <v>1.9400999999999999</v>
      </c>
      <c r="F23" s="2">
        <v>1.0651999999999999</v>
      </c>
      <c r="G23" s="2">
        <v>0.23105000000000001</v>
      </c>
      <c r="H23" s="2">
        <v>0.2356</v>
      </c>
      <c r="I23" s="2">
        <v>0.24867</v>
      </c>
      <c r="J23" s="2">
        <v>0.54642000000000002</v>
      </c>
      <c r="K23" s="2">
        <v>0.53676000000000001</v>
      </c>
      <c r="L23" s="2">
        <v>0.53319000000000005</v>
      </c>
      <c r="M23" s="2">
        <v>0.54257999999999995</v>
      </c>
      <c r="N23" s="2"/>
      <c r="O23" s="2"/>
      <c r="P23" s="2"/>
      <c r="Q23" s="2"/>
      <c r="R23" s="8">
        <f t="shared" si="0"/>
        <v>1.048360909090909</v>
      </c>
      <c r="S23" s="9">
        <f>R23/SUM(R23,R38,R53,R68,R7)</f>
        <v>0.14041230576064534</v>
      </c>
    </row>
    <row r="24" spans="1:20" x14ac:dyDescent="0.25">
      <c r="A24" s="16"/>
      <c r="B24" s="7" t="s">
        <v>9</v>
      </c>
      <c r="C24" s="2">
        <v>2.2936000000000001E-4</v>
      </c>
      <c r="D24" s="2">
        <v>7.4889999999999998E-2</v>
      </c>
      <c r="E24" s="2">
        <v>8.6078999999999999E-3</v>
      </c>
      <c r="F24" s="2">
        <v>3.1604E-2</v>
      </c>
      <c r="G24" s="2">
        <v>2.4372000000000001E-2</v>
      </c>
      <c r="H24" s="2">
        <v>2.1000999999999999E-2</v>
      </c>
      <c r="I24" s="2">
        <v>1.5074000000000001E-2</v>
      </c>
      <c r="J24" s="2">
        <v>1.6060000000000001E-2</v>
      </c>
      <c r="K24" s="2">
        <v>0.20805999999999999</v>
      </c>
      <c r="L24" s="2">
        <v>0.19819999999999999</v>
      </c>
      <c r="M24" s="2">
        <v>0.19874</v>
      </c>
      <c r="N24" s="2"/>
      <c r="O24" s="2"/>
      <c r="P24" s="2"/>
      <c r="Q24" s="2"/>
      <c r="R24" s="8">
        <f t="shared" si="0"/>
        <v>7.2439841818181819E-2</v>
      </c>
      <c r="S24" s="9">
        <f>R24/SUM(R24,R39,R54,R69,R8)</f>
        <v>5.2630219016270872E-2</v>
      </c>
    </row>
    <row r="25" spans="1:20" x14ac:dyDescent="0.25">
      <c r="A25" s="16"/>
      <c r="B25" s="12" t="s">
        <v>12</v>
      </c>
      <c r="C25" s="13">
        <v>1.98854451950719</v>
      </c>
      <c r="D25" s="13">
        <v>0.64464054168377805</v>
      </c>
      <c r="E25" s="13">
        <v>0.23997655030800899</v>
      </c>
      <c r="F25" s="13">
        <v>-0.16278455728952701</v>
      </c>
      <c r="G25" s="13">
        <v>-0.57089035400410204</v>
      </c>
      <c r="H25" s="13">
        <v>-0.97273724394250505</v>
      </c>
      <c r="I25" s="13">
        <v>-1.37751738767967</v>
      </c>
      <c r="J25" s="13">
        <v>-1.7814697084189</v>
      </c>
      <c r="K25" s="13">
        <v>-2.1871388644763901</v>
      </c>
      <c r="L25" s="13">
        <v>-2.5902770427104702</v>
      </c>
      <c r="M25" s="13">
        <v>-2.99481721232033</v>
      </c>
      <c r="N25" s="13"/>
      <c r="O25" s="13"/>
      <c r="P25" s="13"/>
      <c r="Q25" s="13"/>
      <c r="R25" s="13"/>
      <c r="S25" s="13"/>
    </row>
    <row r="26" spans="1:20" x14ac:dyDescent="0.25">
      <c r="A26" s="16"/>
      <c r="B26" s="6" t="s">
        <v>7</v>
      </c>
      <c r="C26" s="2">
        <v>1.3919999999999999</v>
      </c>
      <c r="D26" s="3">
        <v>1.1865000000000001</v>
      </c>
      <c r="E26" s="2">
        <v>0.48351</v>
      </c>
      <c r="F26" s="2">
        <v>0.17462</v>
      </c>
      <c r="G26" s="2">
        <v>0.11675000000000001</v>
      </c>
      <c r="H26" s="2">
        <v>0.11713</v>
      </c>
      <c r="I26" s="2">
        <v>0.11525000000000001</v>
      </c>
      <c r="J26" s="2">
        <v>0.37908999999999998</v>
      </c>
      <c r="K26" s="2">
        <v>0.39251999999999998</v>
      </c>
      <c r="L26" s="2">
        <v>0.39039000000000001</v>
      </c>
      <c r="M26" s="2">
        <v>0.39091999999999999</v>
      </c>
      <c r="N26" s="2"/>
      <c r="O26" s="2"/>
      <c r="P26" s="2"/>
      <c r="Q26" s="2"/>
      <c r="R26" s="8">
        <f t="shared" ref="R26:R28" si="1">AVERAGE(C26:Q26)</f>
        <v>0.46715272727272733</v>
      </c>
      <c r="S26" s="9">
        <f>R26/SUM(R26,R41,R56,R71,R10)</f>
        <v>0.11122106210932768</v>
      </c>
    </row>
    <row r="27" spans="1:20" x14ac:dyDescent="0.25">
      <c r="A27" s="16"/>
      <c r="B27" s="7" t="s">
        <v>8</v>
      </c>
      <c r="C27" s="2">
        <v>3.5676999999999999</v>
      </c>
      <c r="D27" s="3">
        <v>2.0847000000000002</v>
      </c>
      <c r="E27" s="2">
        <v>1.9400999999999999</v>
      </c>
      <c r="F27" s="2">
        <v>1.0651999999999999</v>
      </c>
      <c r="G27" s="2">
        <v>0.23105000000000001</v>
      </c>
      <c r="H27" s="2">
        <v>0.2356</v>
      </c>
      <c r="I27" s="2">
        <v>0.24867</v>
      </c>
      <c r="J27" s="2">
        <v>0.54642000000000002</v>
      </c>
      <c r="K27" s="2">
        <v>0.53676000000000001</v>
      </c>
      <c r="L27" s="2">
        <v>0.53319000000000005</v>
      </c>
      <c r="M27" s="2">
        <v>0.54257999999999995</v>
      </c>
      <c r="N27" s="2"/>
      <c r="O27" s="2"/>
      <c r="P27" s="2"/>
      <c r="Q27" s="2"/>
      <c r="R27" s="8">
        <f t="shared" si="1"/>
        <v>1.048360909090909</v>
      </c>
      <c r="S27" s="9">
        <f>R27/SUM(R27,R42,R57,R72,R11)</f>
        <v>0.14041230576064534</v>
      </c>
    </row>
    <row r="28" spans="1:20" x14ac:dyDescent="0.25">
      <c r="A28" s="16"/>
      <c r="B28" s="7" t="s">
        <v>9</v>
      </c>
      <c r="C28" s="2">
        <v>2.2936000000000001E-4</v>
      </c>
      <c r="D28" s="2">
        <v>1.3741000000000001E-3</v>
      </c>
      <c r="E28" s="2">
        <v>8.6078999999999999E-3</v>
      </c>
      <c r="F28" s="2">
        <v>8.3297000000000004E-4</v>
      </c>
      <c r="G28" s="2">
        <v>3.8337000000000002E-3</v>
      </c>
      <c r="H28" s="2">
        <v>2.5347999999999998E-3</v>
      </c>
      <c r="I28" s="2">
        <v>3.5479999999999999E-3</v>
      </c>
      <c r="J28" s="2">
        <v>7.1608000000000002E-3</v>
      </c>
      <c r="K28" s="2">
        <v>8.6093999999999997E-3</v>
      </c>
      <c r="L28" s="2">
        <v>5.1561999999999997E-3</v>
      </c>
      <c r="M28" s="2">
        <v>3.6629000000000002E-3</v>
      </c>
      <c r="N28" s="2"/>
      <c r="O28" s="2"/>
      <c r="P28" s="2"/>
      <c r="Q28" s="2"/>
      <c r="R28" s="8">
        <f t="shared" si="1"/>
        <v>4.1409209090909086E-3</v>
      </c>
      <c r="S28" s="9">
        <f>R28/SUM(R28,R43,R58,R73,R12)</f>
        <v>8.7120582054256379E-2</v>
      </c>
    </row>
    <row r="29" spans="1:20" ht="15.75" customHeight="1" x14ac:dyDescent="0.25">
      <c r="A29" s="16"/>
      <c r="B29" s="12" t="s">
        <v>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0" x14ac:dyDescent="0.25">
      <c r="A30" s="16"/>
      <c r="B30" s="6" t="s">
        <v>7</v>
      </c>
      <c r="C30" s="2">
        <v>0.85204999999999997</v>
      </c>
      <c r="D30" s="3">
        <v>0.99711000000000005</v>
      </c>
      <c r="E30" s="2">
        <v>0.86026000000000002</v>
      </c>
      <c r="F30" s="2">
        <v>0.79454999999999998</v>
      </c>
      <c r="G30" s="2">
        <v>0.76980000000000004</v>
      </c>
      <c r="H30" s="2">
        <v>0.76948000000000005</v>
      </c>
      <c r="I30" s="2">
        <v>0.76944999999999997</v>
      </c>
      <c r="J30" s="2">
        <v>0.72470999999999997</v>
      </c>
      <c r="K30" s="2">
        <v>0.72048999999999996</v>
      </c>
      <c r="L30" s="2">
        <v>0.72047000000000005</v>
      </c>
      <c r="M30" s="2">
        <v>0.72040000000000004</v>
      </c>
      <c r="N30" s="2"/>
      <c r="O30" s="2"/>
      <c r="P30" s="2"/>
      <c r="Q30" s="2"/>
      <c r="R30" s="8">
        <f t="shared" ref="R30:R32" si="2">AVERAGE(C30:Q30)</f>
        <v>0.79079727272727274</v>
      </c>
      <c r="S30" s="9">
        <f>R30/SUM(R30,R45,R60,R75,R14)</f>
        <v>0.19190606656728795</v>
      </c>
    </row>
    <row r="31" spans="1:20" x14ac:dyDescent="0.25">
      <c r="A31" s="16"/>
      <c r="B31" s="7" t="s">
        <v>8</v>
      </c>
      <c r="C31" s="2">
        <v>19.3188</v>
      </c>
      <c r="D31" s="3">
        <v>3.59456</v>
      </c>
      <c r="E31" s="2">
        <v>3.5917500000000002</v>
      </c>
      <c r="F31" s="2">
        <v>3.5917500000000002</v>
      </c>
      <c r="G31" s="2">
        <v>3.5264000000000002</v>
      </c>
      <c r="H31" s="2">
        <v>3.52643</v>
      </c>
      <c r="I31" s="2">
        <v>3.5260600000000002</v>
      </c>
      <c r="J31" s="2">
        <v>3.5259399999999999</v>
      </c>
      <c r="K31" s="2">
        <v>2.5197600000000002</v>
      </c>
      <c r="L31" s="2">
        <v>2.5188100000000002</v>
      </c>
      <c r="M31" s="2">
        <v>2.5185399999999998</v>
      </c>
      <c r="N31" s="2"/>
      <c r="O31" s="2"/>
      <c r="P31" s="2"/>
      <c r="Q31" s="2"/>
      <c r="R31" s="8">
        <f t="shared" si="2"/>
        <v>4.7053454545454549</v>
      </c>
      <c r="S31" s="9">
        <f>R31/SUM(R31,R46,R61,R76,R15)</f>
        <v>0.22480917055046254</v>
      </c>
    </row>
    <row r="32" spans="1:20" x14ac:dyDescent="0.25">
      <c r="A32" s="16"/>
      <c r="B32" s="7" t="s">
        <v>9</v>
      </c>
      <c r="C32" s="2">
        <v>5.5642E-3</v>
      </c>
      <c r="D32" s="2">
        <v>4.9270000000000001E-2</v>
      </c>
      <c r="E32" s="2">
        <v>4.6653E-2</v>
      </c>
      <c r="F32" s="2">
        <v>4.4748999999999997E-2</v>
      </c>
      <c r="G32" s="2">
        <v>4.3938999999999999E-2</v>
      </c>
      <c r="H32" s="2">
        <v>4.3991000000000002E-2</v>
      </c>
      <c r="I32" s="2">
        <v>4.4510000000000001E-2</v>
      </c>
      <c r="J32" s="2">
        <v>1.2904000000000001E-2</v>
      </c>
      <c r="K32" s="2">
        <v>1.2966E-2</v>
      </c>
      <c r="L32" s="2">
        <v>1.3703999999999999E-2</v>
      </c>
      <c r="M32" s="2">
        <v>1.37E-2</v>
      </c>
      <c r="N32" s="2"/>
      <c r="O32" s="2"/>
      <c r="P32" s="2"/>
      <c r="Q32" s="2"/>
      <c r="R32" s="8">
        <f t="shared" si="2"/>
        <v>3.0177290909090906E-2</v>
      </c>
      <c r="S32" s="9">
        <f>R32/SUM(R32,R47,R62,R77,R16)</f>
        <v>0.24395510552641206</v>
      </c>
    </row>
    <row r="33" spans="1:20" ht="15.75" customHeight="1" thickBot="1" x14ac:dyDescent="0.3">
      <c r="A33" s="17"/>
      <c r="B33" s="20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0">
        <f>1 - AVERAGE(S22,S23,S24,S26:S28,S30:S32)</f>
        <v>0.85514575936117698</v>
      </c>
      <c r="T33" s="1">
        <f>1-SQRT(SUMSQ(S22:S24,S26:S28,S30:S32)) / SQRT(9)</f>
        <v>0.8431516390309538</v>
      </c>
    </row>
    <row r="34" spans="1:20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 t="s">
        <v>3</v>
      </c>
      <c r="S34" s="4" t="s">
        <v>4</v>
      </c>
    </row>
    <row r="35" spans="1:20" x14ac:dyDescent="0.25">
      <c r="A35" s="19"/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9"/>
      <c r="S35" s="4" t="s">
        <v>5</v>
      </c>
    </row>
    <row r="36" spans="1:20" x14ac:dyDescent="0.25">
      <c r="A36" s="16">
        <v>14</v>
      </c>
      <c r="B36" s="12" t="s">
        <v>6</v>
      </c>
      <c r="C36" s="13">
        <v>2.42486114989733</v>
      </c>
      <c r="D36" s="13">
        <v>0.56119500451745397</v>
      </c>
      <c r="E36" s="13">
        <v>-0.238770718685832</v>
      </c>
      <c r="F36" s="13">
        <v>-1.0232791244353201</v>
      </c>
      <c r="G36" s="13">
        <v>-1.8454094570841899</v>
      </c>
      <c r="H36" s="13">
        <v>-2.61608440082136</v>
      </c>
      <c r="I36" s="13">
        <v>-3.4066415474332601</v>
      </c>
      <c r="J36" s="13">
        <v>-4.1933230225872702</v>
      </c>
      <c r="K36" s="13">
        <v>-4.9901802217659101</v>
      </c>
      <c r="L36" s="13">
        <v>-5.7812512755646797</v>
      </c>
      <c r="M36" s="13">
        <v>-6.56642005256671</v>
      </c>
      <c r="N36" s="13"/>
      <c r="O36" s="13"/>
      <c r="P36" s="13"/>
      <c r="Q36" s="13"/>
      <c r="R36" s="13"/>
      <c r="S36" s="13"/>
    </row>
    <row r="37" spans="1:20" x14ac:dyDescent="0.25">
      <c r="A37" s="16"/>
      <c r="B37" s="6" t="s">
        <v>7</v>
      </c>
      <c r="C37" s="2">
        <v>1.3919999999999999</v>
      </c>
      <c r="D37" s="3">
        <v>1.1866000000000001</v>
      </c>
      <c r="E37" s="2">
        <v>0.48352000000000001</v>
      </c>
      <c r="F37" s="2">
        <v>0.17462</v>
      </c>
      <c r="G37" s="2">
        <v>0.11675000000000001</v>
      </c>
      <c r="H37" s="2">
        <v>0.11713</v>
      </c>
      <c r="I37" s="2">
        <v>0.11525000000000001</v>
      </c>
      <c r="J37" s="2">
        <v>0.37908999999999998</v>
      </c>
      <c r="K37" s="2">
        <v>0.39252999999999999</v>
      </c>
      <c r="L37" s="2">
        <v>0.39039000000000001</v>
      </c>
      <c r="M37" s="2">
        <v>0.39091999999999999</v>
      </c>
      <c r="N37" s="2"/>
      <c r="O37" s="2"/>
      <c r="P37" s="2"/>
      <c r="Q37" s="2"/>
      <c r="R37" s="8">
        <f t="shared" ref="R37:R39" si="3">AVERAGE(C37:Q37)</f>
        <v>0.46716363636363645</v>
      </c>
      <c r="S37" s="9">
        <f>R37/SUM(R37,R52,R67,R83,R22,R6)</f>
        <v>0.11122134840409877</v>
      </c>
    </row>
    <row r="38" spans="1:20" x14ac:dyDescent="0.25">
      <c r="A38" s="16"/>
      <c r="B38" s="7" t="s">
        <v>8</v>
      </c>
      <c r="C38" s="2">
        <v>3.5676999999999999</v>
      </c>
      <c r="D38" s="3">
        <v>2.0847000000000002</v>
      </c>
      <c r="E38" s="2">
        <v>1.9400999999999999</v>
      </c>
      <c r="F38" s="2">
        <v>1.0651999999999999</v>
      </c>
      <c r="G38" s="2">
        <v>0.23105000000000001</v>
      </c>
      <c r="H38" s="2">
        <v>0.2356</v>
      </c>
      <c r="I38" s="2">
        <v>0.24867</v>
      </c>
      <c r="J38" s="2">
        <v>0.54642000000000002</v>
      </c>
      <c r="K38" s="2">
        <v>0.53676000000000001</v>
      </c>
      <c r="L38" s="2">
        <v>0.53319000000000005</v>
      </c>
      <c r="M38" s="2">
        <v>0.54257999999999995</v>
      </c>
      <c r="N38" s="2"/>
      <c r="O38" s="2"/>
      <c r="P38" s="2"/>
      <c r="Q38" s="2"/>
      <c r="R38" s="8">
        <f t="shared" si="3"/>
        <v>1.048360909090909</v>
      </c>
      <c r="S38" s="9">
        <f>R38/SUM(R38,R53,R68,R84,R23,R7)</f>
        <v>0.14041230576064534</v>
      </c>
    </row>
    <row r="39" spans="1:20" x14ac:dyDescent="0.25">
      <c r="A39" s="16"/>
      <c r="B39" s="7" t="s">
        <v>9</v>
      </c>
      <c r="C39" s="2">
        <v>2.2936000000000001E-4</v>
      </c>
      <c r="D39" s="2">
        <v>7.4889999999999998E-2</v>
      </c>
      <c r="E39" s="2">
        <v>8.6078999999999999E-3</v>
      </c>
      <c r="F39" s="2">
        <v>3.1604E-2</v>
      </c>
      <c r="G39" s="2">
        <v>2.4372000000000001E-2</v>
      </c>
      <c r="H39" s="2">
        <v>2.1000999999999999E-2</v>
      </c>
      <c r="I39" s="2">
        <v>1.5074000000000001E-2</v>
      </c>
      <c r="J39" s="2">
        <v>1.6060000000000001E-2</v>
      </c>
      <c r="K39" s="2">
        <v>0.20805999999999999</v>
      </c>
      <c r="L39" s="2">
        <v>0.19819999999999999</v>
      </c>
      <c r="M39" s="2">
        <v>0.19874</v>
      </c>
      <c r="N39" s="2"/>
      <c r="O39" s="2"/>
      <c r="P39" s="2"/>
      <c r="Q39" s="2"/>
      <c r="R39" s="8">
        <f t="shared" si="3"/>
        <v>7.2439841818181819E-2</v>
      </c>
      <c r="S39" s="9">
        <f>R39/SUM(R39,R54,R69,R85,R24,R8)</f>
        <v>5.2630219016270866E-2</v>
      </c>
    </row>
    <row r="40" spans="1:20" x14ac:dyDescent="0.25">
      <c r="A40" s="16"/>
      <c r="B40" s="12" t="s">
        <v>12</v>
      </c>
      <c r="C40" s="13">
        <v>2.6187796522929498</v>
      </c>
      <c r="D40" s="13">
        <v>0.52410809911019796</v>
      </c>
      <c r="E40" s="13">
        <v>-0.45154728268309202</v>
      </c>
      <c r="F40" s="13">
        <v>-1.40572115427789</v>
      </c>
      <c r="G40" s="13">
        <v>-2.4118623917864501</v>
      </c>
      <c r="H40" s="13">
        <v>-3.34646091498974</v>
      </c>
      <c r="I40" s="13">
        <v>-4.3084745073237496</v>
      </c>
      <c r="J40" s="13">
        <v>-5.2652578288843301</v>
      </c>
      <c r="K40" s="13">
        <v>-6.2359763805612598</v>
      </c>
      <c r="L40" s="13">
        <v>-7.1994620457221501</v>
      </c>
      <c r="M40" s="13">
        <v>-8.1537990926762092</v>
      </c>
      <c r="N40" s="13"/>
      <c r="O40" s="13"/>
      <c r="P40" s="13"/>
      <c r="Q40" s="13"/>
      <c r="R40" s="13"/>
      <c r="S40" s="13"/>
    </row>
    <row r="41" spans="1:20" x14ac:dyDescent="0.25">
      <c r="A41" s="16"/>
      <c r="B41" s="6" t="s">
        <v>7</v>
      </c>
      <c r="C41" s="2">
        <v>1.3919999999999999</v>
      </c>
      <c r="D41" s="3">
        <v>1.1865000000000001</v>
      </c>
      <c r="E41" s="2">
        <v>0.48351</v>
      </c>
      <c r="F41" s="2">
        <v>0.17462</v>
      </c>
      <c r="G41" s="2">
        <v>0.11675000000000001</v>
      </c>
      <c r="H41" s="2">
        <v>0.11713</v>
      </c>
      <c r="I41" s="2">
        <v>0.11525000000000001</v>
      </c>
      <c r="J41" s="2">
        <v>0.37908999999999998</v>
      </c>
      <c r="K41" s="2">
        <v>0.39251999999999998</v>
      </c>
      <c r="L41" s="2">
        <v>0.39039000000000001</v>
      </c>
      <c r="M41" s="2">
        <v>0.39091999999999999</v>
      </c>
      <c r="N41" s="2"/>
      <c r="O41" s="2"/>
      <c r="P41" s="2"/>
      <c r="Q41" s="2"/>
      <c r="R41" s="8">
        <f t="shared" ref="R41:R43" si="4">AVERAGE(C41:Q41)</f>
        <v>0.46715272727272733</v>
      </c>
      <c r="S41" s="9">
        <f>R41/SUM(R41,R56,R71,R87,R26,R10)</f>
        <v>0.11122106210932768</v>
      </c>
    </row>
    <row r="42" spans="1:20" x14ac:dyDescent="0.25">
      <c r="A42" s="16"/>
      <c r="B42" s="7" t="s">
        <v>8</v>
      </c>
      <c r="C42" s="2">
        <v>3.5676999999999999</v>
      </c>
      <c r="D42" s="3">
        <v>2.0847000000000002</v>
      </c>
      <c r="E42" s="2">
        <v>1.9400999999999999</v>
      </c>
      <c r="F42" s="2">
        <v>1.0651999999999999</v>
      </c>
      <c r="G42" s="2">
        <v>0.23105000000000001</v>
      </c>
      <c r="H42" s="2">
        <v>0.2356</v>
      </c>
      <c r="I42" s="2">
        <v>0.24867</v>
      </c>
      <c r="J42" s="2">
        <v>0.54642000000000002</v>
      </c>
      <c r="K42" s="2">
        <v>0.53676000000000001</v>
      </c>
      <c r="L42" s="2">
        <v>0.53319000000000005</v>
      </c>
      <c r="M42" s="2">
        <v>0.54257999999999995</v>
      </c>
      <c r="N42" s="2"/>
      <c r="O42" s="2"/>
      <c r="P42" s="2"/>
      <c r="Q42" s="2"/>
      <c r="R42" s="8">
        <f t="shared" si="4"/>
        <v>1.048360909090909</v>
      </c>
      <c r="S42" s="9">
        <f>R42/SUM(R42,R57,R72,R88,R27,R11)</f>
        <v>0.14041230576064534</v>
      </c>
    </row>
    <row r="43" spans="1:20" x14ac:dyDescent="0.25">
      <c r="A43" s="16"/>
      <c r="B43" s="7" t="s">
        <v>9</v>
      </c>
      <c r="C43" s="2">
        <v>2.2936000000000001E-4</v>
      </c>
      <c r="D43" s="2">
        <v>1.3741000000000001E-3</v>
      </c>
      <c r="E43" s="2">
        <v>8.6078999999999999E-3</v>
      </c>
      <c r="F43" s="2">
        <v>8.3297000000000004E-4</v>
      </c>
      <c r="G43" s="2">
        <v>3.8337000000000002E-3</v>
      </c>
      <c r="H43" s="2">
        <v>2.5347999999999998E-3</v>
      </c>
      <c r="I43" s="2">
        <v>3.5479999999999999E-3</v>
      </c>
      <c r="J43" s="2">
        <v>7.1608000000000002E-3</v>
      </c>
      <c r="K43" s="2">
        <v>8.6093999999999997E-3</v>
      </c>
      <c r="L43" s="2">
        <v>5.1561999999999997E-3</v>
      </c>
      <c r="M43" s="2">
        <v>3.6629000000000002E-3</v>
      </c>
      <c r="N43" s="2"/>
      <c r="O43" s="2"/>
      <c r="P43" s="2"/>
      <c r="Q43" s="2"/>
      <c r="R43" s="8">
        <f t="shared" si="4"/>
        <v>4.1409209090909086E-3</v>
      </c>
      <c r="S43" s="9">
        <f>R43/SUM(R43,R58,R73,R89,R28,R12)</f>
        <v>8.7120582054256379E-2</v>
      </c>
    </row>
    <row r="44" spans="1:20" ht="15.75" customHeight="1" x14ac:dyDescent="0.25">
      <c r="A44" s="16"/>
      <c r="B44" s="12" t="s">
        <v>10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20" x14ac:dyDescent="0.25">
      <c r="A45" s="16"/>
      <c r="B45" s="6" t="s">
        <v>7</v>
      </c>
      <c r="C45" s="2">
        <v>0.85204999999999997</v>
      </c>
      <c r="D45" s="3">
        <v>0.99711000000000005</v>
      </c>
      <c r="E45" s="2">
        <v>0.86026000000000002</v>
      </c>
      <c r="F45" s="2">
        <v>0.79454999999999998</v>
      </c>
      <c r="G45" s="2">
        <v>0.76980000000000004</v>
      </c>
      <c r="H45" s="2">
        <v>0.76948000000000005</v>
      </c>
      <c r="I45" s="2">
        <v>0.76944999999999997</v>
      </c>
      <c r="J45" s="2">
        <v>0.72470999999999997</v>
      </c>
      <c r="K45" s="2">
        <v>0.72048999999999996</v>
      </c>
      <c r="L45" s="2">
        <v>0.72047000000000005</v>
      </c>
      <c r="M45" s="2">
        <v>0.72040000000000004</v>
      </c>
      <c r="N45" s="2"/>
      <c r="O45" s="2"/>
      <c r="P45" s="2"/>
      <c r="Q45" s="2"/>
      <c r="R45" s="8">
        <f t="shared" ref="R45:R47" si="5">AVERAGE(C45:Q45)</f>
        <v>0.79079727272727274</v>
      </c>
      <c r="S45" s="9">
        <f>R45/SUM(R45,R60,R75,R91,R30,R14)</f>
        <v>0.19190606656728795</v>
      </c>
    </row>
    <row r="46" spans="1:20" x14ac:dyDescent="0.25">
      <c r="A46" s="16"/>
      <c r="B46" s="7" t="s">
        <v>8</v>
      </c>
      <c r="C46" s="2">
        <v>19.3188</v>
      </c>
      <c r="D46" s="3">
        <v>3.59456</v>
      </c>
      <c r="E46" s="2">
        <v>3.5917500000000002</v>
      </c>
      <c r="F46" s="2">
        <v>3.5917500000000002</v>
      </c>
      <c r="G46" s="2">
        <v>3.5264000000000002</v>
      </c>
      <c r="H46" s="2">
        <v>3.52643</v>
      </c>
      <c r="I46" s="2">
        <v>3.5260600000000002</v>
      </c>
      <c r="J46" s="2">
        <v>3.5259399999999999</v>
      </c>
      <c r="K46" s="2">
        <v>2.5197600000000002</v>
      </c>
      <c r="L46" s="2">
        <v>2.5188100000000002</v>
      </c>
      <c r="M46" s="2">
        <v>2.5185399999999998</v>
      </c>
      <c r="N46" s="2"/>
      <c r="O46" s="2"/>
      <c r="P46" s="2"/>
      <c r="Q46" s="2"/>
      <c r="R46" s="8">
        <f t="shared" si="5"/>
        <v>4.7053454545454549</v>
      </c>
      <c r="S46" s="9">
        <f>R46/SUM(R46,R61,R76,R92,R31,R15)</f>
        <v>0.22480917055046254</v>
      </c>
    </row>
    <row r="47" spans="1:20" x14ac:dyDescent="0.25">
      <c r="A47" s="16"/>
      <c r="B47" s="7" t="s">
        <v>9</v>
      </c>
      <c r="C47" s="2">
        <v>5.5642E-3</v>
      </c>
      <c r="D47" s="2">
        <v>4.9270000000000001E-2</v>
      </c>
      <c r="E47" s="2">
        <v>4.6653E-2</v>
      </c>
      <c r="F47" s="2">
        <v>4.4748999999999997E-2</v>
      </c>
      <c r="G47" s="2">
        <v>4.3938999999999999E-2</v>
      </c>
      <c r="H47" s="2">
        <v>4.3991000000000002E-2</v>
      </c>
      <c r="I47" s="2">
        <v>4.4510000000000001E-2</v>
      </c>
      <c r="J47" s="2">
        <v>1.2904000000000001E-2</v>
      </c>
      <c r="K47" s="2">
        <v>1.2966E-2</v>
      </c>
      <c r="L47" s="2">
        <v>1.3703999999999999E-2</v>
      </c>
      <c r="M47" s="2">
        <v>1.37E-2</v>
      </c>
      <c r="N47" s="2"/>
      <c r="O47" s="2"/>
      <c r="P47" s="2"/>
      <c r="Q47" s="2"/>
      <c r="R47" s="8">
        <f t="shared" si="5"/>
        <v>3.0177290909090906E-2</v>
      </c>
      <c r="S47" s="9">
        <f>R47/SUM(R47,R62,R77,R93,R32,R16)</f>
        <v>0.24395510552641206</v>
      </c>
    </row>
    <row r="48" spans="1:20" ht="15.75" customHeight="1" thickBot="1" x14ac:dyDescent="0.3">
      <c r="A48" s="17"/>
      <c r="B48" s="20" t="s">
        <v>13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0">
        <f>1 - AVERAGE(S37,S38,S39,S41:S43,S45:S47)</f>
        <v>0.85514575936117698</v>
      </c>
      <c r="T48" s="1">
        <f>1-SQRT(SUMSQ(S37:S39,S41:S43,S45:S47)) / SQRT(9)</f>
        <v>0.8431516390309538</v>
      </c>
    </row>
    <row r="49" spans="1:20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3</v>
      </c>
      <c r="S49" s="4" t="s">
        <v>4</v>
      </c>
    </row>
    <row r="50" spans="1:20" x14ac:dyDescent="0.25">
      <c r="A50" s="19"/>
      <c r="B50" s="1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9"/>
      <c r="S50" s="4" t="s">
        <v>5</v>
      </c>
    </row>
    <row r="51" spans="1:20" x14ac:dyDescent="0.25">
      <c r="A51" s="16">
        <v>15</v>
      </c>
      <c r="B51" s="12" t="s">
        <v>6</v>
      </c>
      <c r="C51" s="13">
        <v>3.0550962826830901</v>
      </c>
      <c r="D51" s="13">
        <v>0.44066256194387399</v>
      </c>
      <c r="E51" s="13">
        <v>-0.93029455167693198</v>
      </c>
      <c r="F51" s="13">
        <v>-2.26621572142369</v>
      </c>
      <c r="G51" s="13">
        <v>-3.6863814948665299</v>
      </c>
      <c r="H51" s="13">
        <v>-4.9898080718685804</v>
      </c>
      <c r="I51" s="13">
        <v>-6.3375986670773399</v>
      </c>
      <c r="J51" s="13">
        <v>-7.6771111430527403</v>
      </c>
      <c r="K51" s="13">
        <v>-9.0390177378508305</v>
      </c>
      <c r="L51" s="13">
        <v>-10.3904362785764</v>
      </c>
      <c r="M51" s="13">
        <v>-11.725401932922599</v>
      </c>
      <c r="N51" s="13"/>
      <c r="O51" s="13"/>
      <c r="P51" s="13"/>
      <c r="Q51" s="13"/>
      <c r="R51" s="13"/>
      <c r="S51" s="13"/>
    </row>
    <row r="52" spans="1:20" x14ac:dyDescent="0.25">
      <c r="A52" s="16"/>
      <c r="B52" s="6" t="s">
        <v>7</v>
      </c>
      <c r="C52" s="2">
        <v>2.2591000000000001</v>
      </c>
      <c r="D52" s="3">
        <v>2.1364999999999998</v>
      </c>
      <c r="E52" s="2">
        <v>2.5169000000000001</v>
      </c>
      <c r="F52" s="2">
        <v>2.1650999999999998</v>
      </c>
      <c r="G52" s="2">
        <v>2.4207000000000001</v>
      </c>
      <c r="H52" s="2">
        <v>0.25013999999999997</v>
      </c>
      <c r="I52" s="2">
        <v>1.6662999999999999</v>
      </c>
      <c r="J52" s="2">
        <v>1.1395999999999999</v>
      </c>
      <c r="K52" s="2">
        <v>1.1773</v>
      </c>
      <c r="L52" s="2">
        <v>1.8757999999999999</v>
      </c>
      <c r="M52" s="2">
        <v>1.9757</v>
      </c>
      <c r="N52" s="2"/>
      <c r="O52" s="2"/>
      <c r="P52" s="2"/>
      <c r="Q52" s="2"/>
      <c r="R52" s="8">
        <f t="shared" ref="R52:R54" si="6">AVERAGE(C52:Q52)</f>
        <v>1.7802854545454545</v>
      </c>
      <c r="S52" s="9">
        <f>R52/SUM(R52,R67,R83,R99,R37,R22,R6)</f>
        <v>0.42384666396556436</v>
      </c>
    </row>
    <row r="53" spans="1:20" x14ac:dyDescent="0.25">
      <c r="A53" s="16"/>
      <c r="B53" s="7" t="s">
        <v>8</v>
      </c>
      <c r="C53" s="2">
        <v>4.3529</v>
      </c>
      <c r="D53" s="3">
        <v>3.5371000000000001</v>
      </c>
      <c r="E53" s="2">
        <v>3.5884</v>
      </c>
      <c r="F53" s="2">
        <v>3.5706000000000002</v>
      </c>
      <c r="G53" s="2">
        <v>3.5851000000000002</v>
      </c>
      <c r="H53" s="2">
        <v>1.8933</v>
      </c>
      <c r="I53" s="2">
        <v>3.5670000000000002</v>
      </c>
      <c r="J53" s="2">
        <v>3.1246999999999998</v>
      </c>
      <c r="K53" s="2">
        <v>2.3999000000000001</v>
      </c>
      <c r="L53" s="2">
        <v>2.5392999999999999</v>
      </c>
      <c r="M53" s="2">
        <v>2.5863</v>
      </c>
      <c r="N53" s="2"/>
      <c r="O53" s="2"/>
      <c r="P53" s="2"/>
      <c r="Q53" s="2"/>
      <c r="R53" s="8">
        <f t="shared" si="6"/>
        <v>3.1585999999999999</v>
      </c>
      <c r="S53" s="9">
        <f>R53/SUM(R53,R68,R84,R100,R38,R23,R7)</f>
        <v>0.42304735433159457</v>
      </c>
    </row>
    <row r="54" spans="1:20" x14ac:dyDescent="0.25">
      <c r="A54" s="16"/>
      <c r="B54" s="7" t="s">
        <v>9</v>
      </c>
      <c r="C54" s="2">
        <v>6.0207999999999995E-4</v>
      </c>
      <c r="D54" s="2">
        <v>1.0039</v>
      </c>
      <c r="E54" s="2">
        <v>1.2983</v>
      </c>
      <c r="F54" s="2">
        <v>1.0156000000000001</v>
      </c>
      <c r="G54" s="2">
        <v>1.01</v>
      </c>
      <c r="H54" s="2">
        <v>4.7965000000000001E-2</v>
      </c>
      <c r="I54" s="2">
        <v>6.8111000000000005E-2</v>
      </c>
      <c r="J54" s="2">
        <v>5.3177000000000002E-2</v>
      </c>
      <c r="K54" s="2">
        <v>0.43225000000000002</v>
      </c>
      <c r="L54" s="2">
        <v>0.69218000000000002</v>
      </c>
      <c r="M54" s="2">
        <v>0.98845000000000005</v>
      </c>
      <c r="N54" s="2"/>
      <c r="O54" s="2"/>
      <c r="P54" s="2"/>
      <c r="Q54" s="2"/>
      <c r="R54" s="8">
        <f t="shared" si="6"/>
        <v>0.60095773454545454</v>
      </c>
      <c r="S54" s="9">
        <f>R54/SUM(R54,R69,R85,R101,R39,R24,R8)</f>
        <v>0.43661797699716581</v>
      </c>
    </row>
    <row r="55" spans="1:20" x14ac:dyDescent="0.25">
      <c r="A55" s="16"/>
      <c r="B55" s="12" t="s">
        <v>12</v>
      </c>
      <c r="C55" s="13">
        <v>3.2490147850787099</v>
      </c>
      <c r="D55" s="13">
        <v>0.40357565653661898</v>
      </c>
      <c r="E55" s="13">
        <v>-1.14307111567419</v>
      </c>
      <c r="F55" s="13">
        <v>-2.6486577512662599</v>
      </c>
      <c r="G55" s="13">
        <v>-4.2528344295687903</v>
      </c>
      <c r="H55" s="13">
        <v>-5.7201845860369502</v>
      </c>
      <c r="I55" s="13">
        <v>-7.23943162696784</v>
      </c>
      <c r="J55" s="13">
        <v>-8.7490459493497408</v>
      </c>
      <c r="K55" s="13">
        <v>-10.284813896646099</v>
      </c>
      <c r="L55" s="13">
        <v>-11.8086470487338</v>
      </c>
      <c r="M55" s="13">
        <v>-13.312780973032201</v>
      </c>
      <c r="N55" s="13"/>
      <c r="O55" s="13"/>
      <c r="P55" s="13"/>
      <c r="Q55" s="13"/>
      <c r="R55" s="13"/>
      <c r="S55" s="13"/>
    </row>
    <row r="56" spans="1:20" x14ac:dyDescent="0.25">
      <c r="A56" s="16"/>
      <c r="B56" s="6" t="s">
        <v>7</v>
      </c>
      <c r="C56" s="2">
        <v>2.2591000000000001</v>
      </c>
      <c r="D56" s="3">
        <v>2.1364999999999998</v>
      </c>
      <c r="E56" s="2">
        <v>2.5169000000000001</v>
      </c>
      <c r="F56" s="2">
        <v>2.1650999999999998</v>
      </c>
      <c r="G56" s="2">
        <v>2.4205999999999999</v>
      </c>
      <c r="H56" s="2">
        <v>0.25013999999999997</v>
      </c>
      <c r="I56" s="2">
        <v>1.6661999999999999</v>
      </c>
      <c r="J56" s="2">
        <v>1.1395</v>
      </c>
      <c r="K56" s="2">
        <v>1.1772</v>
      </c>
      <c r="L56" s="2">
        <v>1.8757999999999999</v>
      </c>
      <c r="M56" s="2">
        <v>1.9757</v>
      </c>
      <c r="N56" s="2"/>
      <c r="O56" s="2"/>
      <c r="P56" s="2"/>
      <c r="Q56" s="2"/>
      <c r="R56" s="8">
        <f t="shared" ref="R56:R58" si="7">AVERAGE(C56:Q56)</f>
        <v>1.7802490909090907</v>
      </c>
      <c r="S56" s="9">
        <f>R56/SUM(R56,R71,R87,R103,R41,R26,R10)</f>
        <v>0.42384681315256351</v>
      </c>
    </row>
    <row r="57" spans="1:20" x14ac:dyDescent="0.25">
      <c r="A57" s="16"/>
      <c r="B57" s="7" t="s">
        <v>8</v>
      </c>
      <c r="C57" s="2">
        <v>4.3529</v>
      </c>
      <c r="D57" s="3">
        <v>3.5371000000000001</v>
      </c>
      <c r="E57" s="2">
        <v>3.5884</v>
      </c>
      <c r="F57" s="2">
        <v>3.5706000000000002</v>
      </c>
      <c r="G57" s="2">
        <v>3.5851000000000002</v>
      </c>
      <c r="H57" s="2">
        <v>1.8933</v>
      </c>
      <c r="I57" s="2">
        <v>3.5670000000000002</v>
      </c>
      <c r="J57" s="2">
        <v>3.1246999999999998</v>
      </c>
      <c r="K57" s="2">
        <v>2.3999000000000001</v>
      </c>
      <c r="L57" s="2">
        <v>2.5392999999999999</v>
      </c>
      <c r="M57" s="2">
        <v>2.5863</v>
      </c>
      <c r="N57" s="2"/>
      <c r="O57" s="2"/>
      <c r="P57" s="2"/>
      <c r="Q57" s="2"/>
      <c r="R57" s="8">
        <f t="shared" si="7"/>
        <v>3.1585999999999999</v>
      </c>
      <c r="S57" s="9">
        <f>R57/SUM(R57,R72,R88,R104,R42,R27,R11)</f>
        <v>0.42304735433159457</v>
      </c>
    </row>
    <row r="58" spans="1:20" x14ac:dyDescent="0.25">
      <c r="A58" s="16"/>
      <c r="B58" s="7" t="s">
        <v>9</v>
      </c>
      <c r="C58" s="2">
        <v>6.0207999999999995E-4</v>
      </c>
      <c r="D58" s="2">
        <v>3.1393999999999998E-2</v>
      </c>
      <c r="E58" s="2">
        <v>2.1996000000000002E-2</v>
      </c>
      <c r="F58" s="2">
        <v>2.7296999999999998E-2</v>
      </c>
      <c r="G58" s="2">
        <v>3.2798000000000001E-2</v>
      </c>
      <c r="H58" s="2">
        <v>7.6017000000000001E-4</v>
      </c>
      <c r="I58" s="2">
        <v>3.2407999999999999E-2</v>
      </c>
      <c r="J58" s="2">
        <v>1.4123E-2</v>
      </c>
      <c r="K58" s="2">
        <v>2.5045999999999999E-2</v>
      </c>
      <c r="L58" s="2">
        <v>2.7444E-2</v>
      </c>
      <c r="M58" s="2">
        <v>2.5989999999999999E-2</v>
      </c>
      <c r="N58" s="2"/>
      <c r="O58" s="2"/>
      <c r="P58" s="2"/>
      <c r="Q58" s="2"/>
      <c r="R58" s="8">
        <f t="shared" si="7"/>
        <v>2.1805295454545456E-2</v>
      </c>
      <c r="S58" s="9">
        <f>R58/SUM(R58,R73,R89,R105,R43,R28,R12)</f>
        <v>0.45876027907089051</v>
      </c>
    </row>
    <row r="59" spans="1:20" ht="15.75" customHeight="1" x14ac:dyDescent="0.25">
      <c r="A59" s="16"/>
      <c r="B59" s="12" t="s">
        <v>10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20" x14ac:dyDescent="0.25">
      <c r="A60" s="16"/>
      <c r="B60" s="6" t="s">
        <v>7</v>
      </c>
      <c r="C60" s="2">
        <v>1.5356000000000001</v>
      </c>
      <c r="D60" s="3">
        <v>1.4415</v>
      </c>
      <c r="E60" s="2">
        <v>1.3846000000000001</v>
      </c>
      <c r="F60" s="2">
        <v>1.4352</v>
      </c>
      <c r="G60" s="2">
        <v>1.4064000000000001</v>
      </c>
      <c r="H60" s="2">
        <v>1.5055000000000001</v>
      </c>
      <c r="I60" s="2">
        <v>1.43</v>
      </c>
      <c r="J60" s="2">
        <v>1.4821</v>
      </c>
      <c r="K60" s="2">
        <v>1.5074000000000001</v>
      </c>
      <c r="L60" s="2">
        <v>1.4630000000000001</v>
      </c>
      <c r="M60" s="2">
        <v>1.4573</v>
      </c>
      <c r="N60" s="2"/>
      <c r="O60" s="2"/>
      <c r="P60" s="2"/>
      <c r="Q60" s="2"/>
      <c r="R60" s="8">
        <f t="shared" ref="R60:R61" si="8">AVERAGE(C60:Q60)</f>
        <v>1.4589636363636365</v>
      </c>
      <c r="S60" s="9">
        <f>R60/SUM(R60,R75,R91,R107,R45,R30,R14)</f>
        <v>0.3540527798656336</v>
      </c>
    </row>
    <row r="61" spans="1:20" x14ac:dyDescent="0.25">
      <c r="A61" s="16"/>
      <c r="B61" s="7" t="s">
        <v>8</v>
      </c>
      <c r="C61" s="2">
        <v>19.895499999999998</v>
      </c>
      <c r="D61" s="3">
        <v>4.20974</v>
      </c>
      <c r="E61" s="2">
        <v>4.2120100000000003</v>
      </c>
      <c r="F61" s="2">
        <v>4.2069400000000003</v>
      </c>
      <c r="G61" s="2">
        <v>4.2091599999999998</v>
      </c>
      <c r="H61" s="2">
        <v>4.2092799999999997</v>
      </c>
      <c r="I61" s="2">
        <v>4.2104200000000001</v>
      </c>
      <c r="J61" s="2">
        <v>4.6034499999999996</v>
      </c>
      <c r="K61" s="2">
        <v>4.6036799999999998</v>
      </c>
      <c r="L61" s="2">
        <v>4.6034899999999999</v>
      </c>
      <c r="M61" s="2">
        <v>4.1449600000000002</v>
      </c>
      <c r="N61" s="2"/>
      <c r="O61" s="2"/>
      <c r="P61" s="2"/>
      <c r="Q61" s="2"/>
      <c r="R61" s="8">
        <f t="shared" si="8"/>
        <v>5.7371481818181813</v>
      </c>
      <c r="S61" s="9">
        <f>R61/SUM(R61,R76,R92,R108,R46,R31,R15)</f>
        <v>0.27410602187214606</v>
      </c>
    </row>
    <row r="62" spans="1:20" x14ac:dyDescent="0.25">
      <c r="A62" s="16"/>
      <c r="B62" s="7" t="s">
        <v>9</v>
      </c>
      <c r="C62" s="2">
        <v>5.4351E-3</v>
      </c>
      <c r="D62" s="2">
        <v>1.8852000000000001E-2</v>
      </c>
      <c r="E62" s="2">
        <v>1.5618E-2</v>
      </c>
      <c r="F62" s="2">
        <v>1.3657000000000001E-2</v>
      </c>
      <c r="G62" s="2">
        <v>1.4886999999999999E-2</v>
      </c>
      <c r="H62" s="2">
        <v>1.6567999999999999E-2</v>
      </c>
      <c r="I62" s="2">
        <v>1.4200000000000001E-2</v>
      </c>
      <c r="J62" s="2">
        <v>1.5970999999999999E-2</v>
      </c>
      <c r="K62" s="2">
        <v>4.0494000000000002E-2</v>
      </c>
      <c r="L62" s="2">
        <v>4.0615999999999999E-2</v>
      </c>
      <c r="M62" s="2">
        <v>0.1249</v>
      </c>
      <c r="N62" s="2"/>
      <c r="O62" s="2"/>
      <c r="P62" s="2"/>
      <c r="Q62" s="2"/>
      <c r="R62" s="8">
        <f>AVERAGE(C62:Q62)</f>
        <v>2.9199827272727272E-2</v>
      </c>
      <c r="S62" s="9">
        <f>R62/SUM(R62,R77,R93,R109,R47,R32,R16)</f>
        <v>0.23605322840710163</v>
      </c>
    </row>
    <row r="63" spans="1:20" ht="15.75" customHeight="1" thickBot="1" x14ac:dyDescent="0.3">
      <c r="A63" s="17"/>
      <c r="B63" s="20" t="s">
        <v>13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0">
        <f>1 - AVERAGE(S52,S53,S54,S56:S58,S60:S62)</f>
        <v>0.61629128088952723</v>
      </c>
      <c r="T63" s="1">
        <f>1-SQRT(SUMSQ(S52:S54,S56:S58,S60:S62)) / SQRT(9)</f>
        <v>0.60919810305857913</v>
      </c>
    </row>
  </sheetData>
  <mergeCells count="38">
    <mergeCell ref="B49:B50"/>
    <mergeCell ref="C49:Q49"/>
    <mergeCell ref="R49:R50"/>
    <mergeCell ref="B51:S51"/>
    <mergeCell ref="B36:S36"/>
    <mergeCell ref="B40:S40"/>
    <mergeCell ref="B44:S44"/>
    <mergeCell ref="B48:R48"/>
    <mergeCell ref="A1:S2"/>
    <mergeCell ref="B55:S55"/>
    <mergeCell ref="B59:S59"/>
    <mergeCell ref="A49:A50"/>
    <mergeCell ref="B21:S21"/>
    <mergeCell ref="A21:A33"/>
    <mergeCell ref="B9:S9"/>
    <mergeCell ref="A3:A4"/>
    <mergeCell ref="B3:B4"/>
    <mergeCell ref="C3:Q3"/>
    <mergeCell ref="R3:R4"/>
    <mergeCell ref="A5:A18"/>
    <mergeCell ref="B5:S5"/>
    <mergeCell ref="A51:A63"/>
    <mergeCell ref="B63:R63"/>
    <mergeCell ref="B13:S13"/>
    <mergeCell ref="B17:R17"/>
    <mergeCell ref="B18:R18"/>
    <mergeCell ref="A36:A48"/>
    <mergeCell ref="A19:A20"/>
    <mergeCell ref="B19:B20"/>
    <mergeCell ref="C19:Q19"/>
    <mergeCell ref="R19:R20"/>
    <mergeCell ref="B25:S25"/>
    <mergeCell ref="B29:S29"/>
    <mergeCell ref="B33:R33"/>
    <mergeCell ref="A34:A35"/>
    <mergeCell ref="B34:B35"/>
    <mergeCell ref="C34:Q34"/>
    <mergeCell ref="R34:R3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2023-07-07T18:06:01Z</dcterms:created>
  <dcterms:modified xsi:type="dcterms:W3CDTF">2023-07-29T12:03:09Z</dcterms:modified>
</cp:coreProperties>
</file>