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da69c6c2cc32370/Benjamin Dilly Hshl SVN  Ornder/Projektarbeit/Tabellen/Auswertungen/ROOM2.2/"/>
    </mc:Choice>
  </mc:AlternateContent>
  <xr:revisionPtr revIDLastSave="224" documentId="8_{AFD35C2B-42F8-49C8-B11F-62A55B87E874}" xr6:coauthVersionLast="47" xr6:coauthVersionMax="47" xr10:uidLastSave="{0190E299-15A6-4970-B530-06C7B3A3ADA5}"/>
  <bookViews>
    <workbookView xWindow="-25320" yWindow="-1815" windowWidth="25440" windowHeight="15390" activeTab="1" xr2:uid="{00000000-000D-0000-FFFF-FFFF00000000}"/>
  </bookViews>
  <sheets>
    <sheet name="Tabelle1" sheetId="1" r:id="rId1"/>
    <sheet name="Verbesserte DT_CONTROLS" sheetId="2" r:id="rId2"/>
  </sheets>
  <definedNames>
    <definedName name="_Hlk139649669" localSheetId="0">Tabelle1!#REF!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6" i="2" l="1"/>
  <c r="R64" i="2"/>
  <c r="R63" i="2"/>
  <c r="R62" i="2"/>
  <c r="R60" i="2"/>
  <c r="R59" i="2"/>
  <c r="R58" i="2"/>
  <c r="R56" i="2"/>
  <c r="R55" i="2"/>
  <c r="R54" i="2"/>
  <c r="R48" i="2"/>
  <c r="R47" i="2"/>
  <c r="R46" i="2"/>
  <c r="R44" i="2"/>
  <c r="T44" i="2" s="1"/>
  <c r="R43" i="2"/>
  <c r="T43" i="2" s="1"/>
  <c r="R42" i="2"/>
  <c r="T42" i="2" s="1"/>
  <c r="R40" i="2"/>
  <c r="R39" i="2"/>
  <c r="R38" i="2"/>
  <c r="R32" i="2"/>
  <c r="R31" i="2"/>
  <c r="R30" i="2"/>
  <c r="R28" i="2"/>
  <c r="T28" i="2" s="1"/>
  <c r="R27" i="2"/>
  <c r="R26" i="2"/>
  <c r="R24" i="2"/>
  <c r="R23" i="2"/>
  <c r="R22" i="2"/>
  <c r="R16" i="2"/>
  <c r="R15" i="2"/>
  <c r="R14" i="2"/>
  <c r="R12" i="2"/>
  <c r="R11" i="2"/>
  <c r="R10" i="2"/>
  <c r="R8" i="2"/>
  <c r="R7" i="2"/>
  <c r="R6" i="2"/>
  <c r="R64" i="1"/>
  <c r="R22" i="1"/>
  <c r="R23" i="1"/>
  <c r="R24" i="1"/>
  <c r="R26" i="1"/>
  <c r="R27" i="1"/>
  <c r="R28" i="1"/>
  <c r="R30" i="1"/>
  <c r="R31" i="1"/>
  <c r="R32" i="1"/>
  <c r="R38" i="1"/>
  <c r="R39" i="1"/>
  <c r="R40" i="1"/>
  <c r="R42" i="1"/>
  <c r="R43" i="1"/>
  <c r="R44" i="1"/>
  <c r="R46" i="1"/>
  <c r="R47" i="1"/>
  <c r="R48" i="1"/>
  <c r="R54" i="1"/>
  <c r="R55" i="1"/>
  <c r="R56" i="1"/>
  <c r="R58" i="1"/>
  <c r="R59" i="1"/>
  <c r="R60" i="1"/>
  <c r="R62" i="1"/>
  <c r="R63" i="1"/>
  <c r="R11" i="1"/>
  <c r="R7" i="1"/>
  <c r="R6" i="1"/>
  <c r="R16" i="1"/>
  <c r="R15" i="1"/>
  <c r="R14" i="1"/>
  <c r="R12" i="1"/>
  <c r="R10" i="1"/>
  <c r="R8" i="1"/>
  <c r="T55" i="2" l="1"/>
  <c r="T46" i="2"/>
  <c r="T47" i="2"/>
  <c r="T48" i="2"/>
  <c r="T40" i="2"/>
  <c r="T38" i="2"/>
  <c r="T39" i="2"/>
  <c r="T30" i="2"/>
  <c r="T31" i="2"/>
  <c r="T32" i="2"/>
  <c r="T27" i="2"/>
  <c r="T26" i="2"/>
  <c r="T22" i="2"/>
  <c r="T23" i="2"/>
  <c r="T24" i="2"/>
  <c r="T15" i="2"/>
  <c r="T14" i="2"/>
  <c r="T16" i="2"/>
  <c r="T11" i="2"/>
  <c r="T12" i="2"/>
  <c r="T10" i="2"/>
  <c r="T8" i="2"/>
  <c r="S7" i="2"/>
  <c r="S6" i="2"/>
  <c r="S59" i="2"/>
  <c r="T7" i="2"/>
  <c r="S30" i="2"/>
  <c r="S15" i="2"/>
  <c r="S16" i="2"/>
  <c r="T62" i="2"/>
  <c r="T63" i="2"/>
  <c r="T64" i="2"/>
  <c r="T60" i="2"/>
  <c r="T59" i="2"/>
  <c r="T58" i="2"/>
  <c r="S10" i="2"/>
  <c r="S11" i="2"/>
  <c r="S12" i="2"/>
  <c r="T56" i="2"/>
  <c r="S24" i="2"/>
  <c r="T54" i="2"/>
  <c r="S46" i="2"/>
  <c r="S31" i="2"/>
  <c r="S32" i="2"/>
  <c r="S48" i="2"/>
  <c r="S62" i="2"/>
  <c r="S64" i="2"/>
  <c r="S27" i="2"/>
  <c r="S44" i="2"/>
  <c r="S28" i="2"/>
  <c r="S26" i="2"/>
  <c r="S22" i="2"/>
  <c r="S54" i="2"/>
  <c r="S39" i="2"/>
  <c r="S56" i="2"/>
  <c r="S40" i="2"/>
  <c r="S23" i="2"/>
  <c r="S55" i="2"/>
  <c r="S60" i="2"/>
  <c r="S8" i="2"/>
  <c r="S14" i="2"/>
  <c r="S42" i="2"/>
  <c r="S47" i="2"/>
  <c r="S38" i="2"/>
  <c r="S43" i="2"/>
  <c r="S58" i="2"/>
  <c r="S63" i="2"/>
  <c r="S30" i="1"/>
  <c r="S43" i="1"/>
  <c r="S6" i="1"/>
  <c r="S59" i="1"/>
  <c r="S38" i="1"/>
  <c r="S24" i="1"/>
  <c r="S28" i="1"/>
  <c r="S55" i="1"/>
  <c r="S10" i="1"/>
  <c r="S32" i="1"/>
  <c r="S22" i="1"/>
  <c r="S63" i="1"/>
  <c r="S31" i="1"/>
  <c r="S64" i="1"/>
  <c r="S14" i="1"/>
  <c r="S7" i="1"/>
  <c r="S40" i="1"/>
  <c r="S8" i="1"/>
  <c r="S54" i="1"/>
  <c r="S56" i="1"/>
  <c r="S39" i="1"/>
  <c r="S23" i="1"/>
  <c r="S15" i="1"/>
  <c r="S16" i="1"/>
  <c r="S47" i="1"/>
  <c r="S46" i="1"/>
  <c r="S62" i="1"/>
  <c r="S26" i="1"/>
  <c r="S48" i="1"/>
  <c r="S42" i="1"/>
  <c r="S11" i="1"/>
  <c r="S27" i="1"/>
  <c r="S44" i="1"/>
  <c r="S12" i="1"/>
  <c r="S58" i="1"/>
  <c r="S60" i="1"/>
  <c r="S18" i="2" l="1"/>
  <c r="S34" i="2"/>
  <c r="S66" i="2"/>
  <c r="S50" i="2"/>
  <c r="T18" i="1"/>
  <c r="S18" i="1"/>
  <c r="S34" i="1"/>
  <c r="T34" i="1"/>
  <c r="T66" i="1"/>
  <c r="S66" i="1"/>
  <c r="T50" i="1"/>
  <c r="S50" i="1"/>
</calcChain>
</file>

<file path=xl/sharedStrings.xml><?xml version="1.0" encoding="utf-8"?>
<sst xmlns="http://schemas.openxmlformats.org/spreadsheetml/2006/main" count="145" uniqueCount="18">
  <si>
    <t>Szenario</t>
  </si>
  <si>
    <t>Gemittelte Distanzen</t>
  </si>
  <si>
    <t>Durchlauf</t>
  </si>
  <si>
    <t>Total gemittelt</t>
  </si>
  <si>
    <t>Bewertung</t>
  </si>
  <si>
    <t>%</t>
  </si>
  <si>
    <r>
      <t>Pose</t>
    </r>
    <r>
      <rPr>
        <b/>
        <sz val="11"/>
        <color rgb="FF000000"/>
        <rFont val="Calibri"/>
        <family val="2"/>
        <scheme val="minor"/>
      </rPr>
      <t xml:space="preserve"> </t>
    </r>
  </si>
  <si>
    <t>Gemittelt</t>
  </si>
  <si>
    <t>Maximal</t>
  </si>
  <si>
    <t>Minimal</t>
  </si>
  <si>
    <r>
      <t>Landmarke</t>
    </r>
    <r>
      <rPr>
        <sz val="11"/>
        <color rgb="FF000000"/>
        <rFont val="Calibri"/>
        <family val="2"/>
        <scheme val="minor"/>
      </rPr>
      <t xml:space="preserve"> </t>
    </r>
  </si>
  <si>
    <t>Zeit:</t>
  </si>
  <si>
    <t xml:space="preserve">Theta </t>
  </si>
  <si>
    <t>Bewertung Total (1-p):</t>
  </si>
  <si>
    <t>Odometrie schlecht und Sensor gut</t>
  </si>
  <si>
    <t>Verbesserung von DT_CONTROLS auf 0.1 Grad von 0.5</t>
  </si>
  <si>
    <t>Verbesserung
%</t>
  </si>
  <si>
    <t xml:space="preserve">Pose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</si>
</sst>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4">
    <xf numFmtId="0" fontId="0" fillId="0" borderId="0" xfId="0"/>
    <xf numFmtId="164" fontId="0" fillId="0" borderId="0" xfId="0" applyNumberFormat="1"/>
    <xf numFmtId="0" fontId="0" fillId="4" borderId="0" xfId="0" applyFill="1" applyAlignment="1">
      <alignment horizontal="center" vertical="center" wrapText="1"/>
    </xf>
    <xf numFmtId="0" fontId="0" fillId="4" borderId="0" xfId="1" applyNumberFormat="1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164" fontId="0" fillId="7" borderId="0" xfId="0" applyNumberFormat="1" applyFill="1" applyAlignment="1">
      <alignment horizontal="center" vertical="center" wrapText="1"/>
    </xf>
    <xf numFmtId="164" fontId="0" fillId="8" borderId="4" xfId="0" applyNumberFormat="1" applyFill="1" applyBorder="1" applyAlignment="1">
      <alignment horizontal="center" vertical="center" wrapText="1"/>
    </xf>
    <xf numFmtId="0" fontId="0" fillId="9" borderId="0" xfId="0" applyFill="1" applyAlignment="1">
      <alignment vertical="center" wrapText="1"/>
    </xf>
    <xf numFmtId="9" fontId="0" fillId="8" borderId="0" xfId="2" applyFont="1" applyFill="1" applyAlignment="1">
      <alignment horizontal="center" vertical="center"/>
    </xf>
    <xf numFmtId="0" fontId="0" fillId="2" borderId="0" xfId="0" applyFill="1"/>
    <xf numFmtId="9" fontId="0" fillId="2" borderId="4" xfId="2" applyFont="1" applyFill="1" applyBorder="1"/>
    <xf numFmtId="0" fontId="0" fillId="9" borderId="0" xfId="0" applyFill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6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0" fillId="5" borderId="0" xfId="0" applyFill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0" fillId="5" borderId="0" xfId="0" applyFill="1" applyAlignment="1">
      <alignment horizont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6"/>
  <sheetViews>
    <sheetView zoomScaleNormal="100" workbookViewId="0">
      <selection activeCell="V18" sqref="V18"/>
    </sheetView>
  </sheetViews>
  <sheetFormatPr baseColWidth="10" defaultRowHeight="15" x14ac:dyDescent="0.25"/>
  <cols>
    <col min="1" max="1" width="8.85546875" customWidth="1"/>
    <col min="2" max="2" width="10.7109375" customWidth="1"/>
    <col min="3" max="17" width="8.7109375" customWidth="1"/>
    <col min="18" max="18" width="10.140625" customWidth="1"/>
    <col min="19" max="19" width="10.7109375" customWidth="1"/>
  </cols>
  <sheetData>
    <row r="1" spans="1:20" x14ac:dyDescent="0.25">
      <c r="A1" s="24" t="s">
        <v>14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20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20" x14ac:dyDescent="0.25">
      <c r="A3" s="17" t="s">
        <v>0</v>
      </c>
      <c r="B3" s="17" t="s">
        <v>1</v>
      </c>
      <c r="C3" s="17" t="s">
        <v>2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 t="s">
        <v>3</v>
      </c>
      <c r="S3" s="4" t="s">
        <v>4</v>
      </c>
    </row>
    <row r="4" spans="1:20" x14ac:dyDescent="0.25">
      <c r="A4" s="17"/>
      <c r="B4" s="17"/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6</v>
      </c>
      <c r="I4" s="5">
        <v>7</v>
      </c>
      <c r="J4" s="5">
        <v>8</v>
      </c>
      <c r="K4" s="5">
        <v>9</v>
      </c>
      <c r="L4" s="5">
        <v>10</v>
      </c>
      <c r="M4" s="5">
        <v>11</v>
      </c>
      <c r="N4" s="5">
        <v>12</v>
      </c>
      <c r="O4" s="5">
        <v>13</v>
      </c>
      <c r="P4" s="5">
        <v>14</v>
      </c>
      <c r="Q4" s="5">
        <v>15</v>
      </c>
      <c r="R4" s="17"/>
      <c r="S4" s="4" t="s">
        <v>5</v>
      </c>
    </row>
    <row r="5" spans="1:20" x14ac:dyDescent="0.25">
      <c r="A5" s="26">
        <v>8</v>
      </c>
      <c r="B5" s="18" t="s">
        <v>6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</row>
    <row r="6" spans="1:20" x14ac:dyDescent="0.25">
      <c r="A6" s="26"/>
      <c r="B6" s="6" t="s">
        <v>7</v>
      </c>
      <c r="C6" s="2">
        <v>0.24501000000000001</v>
      </c>
      <c r="D6" s="3">
        <v>0.28162999999999999</v>
      </c>
      <c r="E6" s="2">
        <v>0.28033000000000002</v>
      </c>
      <c r="F6" s="2">
        <v>0.28144000000000002</v>
      </c>
      <c r="G6" s="2">
        <v>0.28077999999999997</v>
      </c>
      <c r="H6" s="2">
        <v>0.28134999999999999</v>
      </c>
      <c r="I6" s="2">
        <v>0.28111999999999998</v>
      </c>
      <c r="J6" s="2">
        <v>0.28198000000000001</v>
      </c>
      <c r="K6" s="2">
        <v>0.28086</v>
      </c>
      <c r="L6" s="2">
        <v>0.28127999999999997</v>
      </c>
      <c r="M6" s="2">
        <v>0.28066000000000002</v>
      </c>
      <c r="N6" s="2"/>
      <c r="O6" s="2"/>
      <c r="P6" s="2"/>
      <c r="Q6" s="2"/>
      <c r="R6" s="8">
        <f>AVERAGE(C6:Q6)</f>
        <v>0.27785818181818184</v>
      </c>
      <c r="S6" s="9">
        <f>R6/SUM(R6,R22,R38,R54)</f>
        <v>0.3572063843786778</v>
      </c>
    </row>
    <row r="7" spans="1:20" x14ac:dyDescent="0.25">
      <c r="A7" s="26"/>
      <c r="B7" s="7" t="s">
        <v>8</v>
      </c>
      <c r="C7" s="2">
        <v>0.51868000000000003</v>
      </c>
      <c r="D7" s="3">
        <v>0.45622000000000001</v>
      </c>
      <c r="E7" s="2">
        <v>0.48481999999999997</v>
      </c>
      <c r="F7" s="2">
        <v>0.45724999999999999</v>
      </c>
      <c r="G7" s="2">
        <v>0.47033000000000003</v>
      </c>
      <c r="H7" s="2">
        <v>0.46759000000000001</v>
      </c>
      <c r="I7" s="2">
        <v>0.45590000000000003</v>
      </c>
      <c r="J7" s="2">
        <v>0.48142000000000001</v>
      </c>
      <c r="K7" s="2">
        <v>0.45956000000000002</v>
      </c>
      <c r="L7" s="2">
        <v>0.45223000000000002</v>
      </c>
      <c r="M7" s="2">
        <v>0.45790999999999998</v>
      </c>
      <c r="N7" s="2"/>
      <c r="O7" s="2"/>
      <c r="P7" s="2"/>
      <c r="Q7" s="2"/>
      <c r="R7" s="8">
        <f>AVERAGE(C7:Q7)</f>
        <v>0.46926454545454549</v>
      </c>
      <c r="S7" s="9">
        <f>R7/SUM(R7,R23,R39,R55)</f>
        <v>0.32747251771249924</v>
      </c>
    </row>
    <row r="8" spans="1:20" x14ac:dyDescent="0.25">
      <c r="A8" s="26"/>
      <c r="B8" s="7" t="s">
        <v>9</v>
      </c>
      <c r="C8" s="2">
        <v>1.5619000000000001E-4</v>
      </c>
      <c r="D8" s="2">
        <v>9.3492E-4</v>
      </c>
      <c r="E8" s="2">
        <v>1.3301000000000001E-3</v>
      </c>
      <c r="F8" s="2">
        <v>1.0726999999999999E-4</v>
      </c>
      <c r="G8" s="2">
        <v>1.1025E-3</v>
      </c>
      <c r="H8" s="2">
        <v>2.3576999999999999E-3</v>
      </c>
      <c r="I8" s="2">
        <v>1.639E-3</v>
      </c>
      <c r="J8" s="2">
        <v>5.5193999999999998E-3</v>
      </c>
      <c r="K8" s="2">
        <v>1.1291000000000001E-3</v>
      </c>
      <c r="L8" s="2">
        <v>3.1817E-3</v>
      </c>
      <c r="M8" s="2">
        <v>1.3737000000000001E-3</v>
      </c>
      <c r="N8" s="2"/>
      <c r="O8" s="2"/>
      <c r="P8" s="2"/>
      <c r="Q8" s="2"/>
      <c r="R8" s="8">
        <f>AVERAGE(C8:Q8)</f>
        <v>1.711961818181818E-3</v>
      </c>
      <c r="S8" s="9">
        <f>R8/SUM(R8,R24,R40,R56)</f>
        <v>0.16145390218101635</v>
      </c>
    </row>
    <row r="9" spans="1:20" x14ac:dyDescent="0.25">
      <c r="A9" s="26"/>
      <c r="B9" s="18" t="s">
        <v>12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</row>
    <row r="10" spans="1:20" x14ac:dyDescent="0.25">
      <c r="A10" s="26"/>
      <c r="B10" s="6" t="s">
        <v>7</v>
      </c>
      <c r="C10" s="2">
        <v>0.24501000000000001</v>
      </c>
      <c r="D10" s="3">
        <v>0.28161999999999998</v>
      </c>
      <c r="E10" s="2">
        <v>0.28032000000000001</v>
      </c>
      <c r="F10" s="2">
        <v>0.28144000000000002</v>
      </c>
      <c r="G10" s="2">
        <v>0.28077999999999997</v>
      </c>
      <c r="H10" s="2">
        <v>0.28134999999999999</v>
      </c>
      <c r="I10" s="2">
        <v>0.28111000000000003</v>
      </c>
      <c r="J10" s="2">
        <v>0.28198000000000001</v>
      </c>
      <c r="K10" s="2">
        <v>0.28086</v>
      </c>
      <c r="L10" s="2">
        <v>0.28127999999999997</v>
      </c>
      <c r="M10" s="2">
        <v>0.28066000000000002</v>
      </c>
      <c r="N10" s="2"/>
      <c r="O10" s="2"/>
      <c r="P10" s="2"/>
      <c r="Q10" s="2"/>
      <c r="R10" s="8">
        <f>AVERAGE(C10:Q10)</f>
        <v>0.27785545454545457</v>
      </c>
      <c r="S10" s="9">
        <f>R10/SUM(R10,R26,R42,R58)</f>
        <v>0.35720517433913929</v>
      </c>
      <c r="T10" s="1"/>
    </row>
    <row r="11" spans="1:20" x14ac:dyDescent="0.25">
      <c r="A11" s="26"/>
      <c r="B11" s="7" t="s">
        <v>8</v>
      </c>
      <c r="C11" s="2">
        <v>0.51868000000000003</v>
      </c>
      <c r="D11" s="3">
        <v>0.45622000000000001</v>
      </c>
      <c r="E11" s="2">
        <v>0.48481999999999997</v>
      </c>
      <c r="F11" s="2">
        <v>0.45724999999999999</v>
      </c>
      <c r="G11" s="2">
        <v>0.47033000000000003</v>
      </c>
      <c r="H11" s="2">
        <v>0.46759000000000001</v>
      </c>
      <c r="I11" s="2">
        <v>0.45590000000000003</v>
      </c>
      <c r="J11" s="2">
        <v>0.48142000000000001</v>
      </c>
      <c r="K11" s="2">
        <v>0.45956000000000002</v>
      </c>
      <c r="L11" s="2">
        <v>0.45223000000000002</v>
      </c>
      <c r="M11" s="2">
        <v>0.45790999999999998</v>
      </c>
      <c r="N11" s="2"/>
      <c r="O11" s="2"/>
      <c r="P11" s="2"/>
      <c r="Q11" s="2"/>
      <c r="R11" s="8">
        <f>AVERAGE(C11:Q11)</f>
        <v>0.46926454545454549</v>
      </c>
      <c r="S11" s="9">
        <f>R11/SUM(R11,R27,R43,R59)</f>
        <v>0.32747251771249924</v>
      </c>
    </row>
    <row r="12" spans="1:20" x14ac:dyDescent="0.25">
      <c r="A12" s="26"/>
      <c r="B12" s="7" t="s">
        <v>9</v>
      </c>
      <c r="C12" s="2">
        <v>1.5619000000000001E-4</v>
      </c>
      <c r="D12" s="2">
        <v>9.3492E-4</v>
      </c>
      <c r="E12" s="2">
        <v>1.3301000000000001E-3</v>
      </c>
      <c r="F12" s="2">
        <v>1.0726999999999999E-4</v>
      </c>
      <c r="G12" s="2">
        <v>1.1025E-3</v>
      </c>
      <c r="H12" s="2">
        <v>2.3576999999999999E-3</v>
      </c>
      <c r="I12" s="2">
        <v>1.639E-3</v>
      </c>
      <c r="J12" s="2">
        <v>5.5193999999999998E-3</v>
      </c>
      <c r="K12" s="2">
        <v>1.1291000000000001E-3</v>
      </c>
      <c r="L12" s="2">
        <v>3.1817E-3</v>
      </c>
      <c r="M12" s="2">
        <v>1.3737000000000001E-3</v>
      </c>
      <c r="N12" s="2"/>
      <c r="O12" s="2"/>
      <c r="P12" s="2"/>
      <c r="Q12" s="2"/>
      <c r="R12" s="8">
        <f>AVERAGE(C12:Q12)</f>
        <v>1.711961818181818E-3</v>
      </c>
      <c r="S12" s="9">
        <f>R12/SUM(R12,R28,R44,R60)</f>
        <v>0.17706183310679374</v>
      </c>
    </row>
    <row r="13" spans="1:20" ht="15" customHeight="1" x14ac:dyDescent="0.25">
      <c r="A13" s="26"/>
      <c r="B13" s="18" t="s">
        <v>10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</row>
    <row r="14" spans="1:20" x14ac:dyDescent="0.25">
      <c r="A14" s="26"/>
      <c r="B14" s="6" t="s">
        <v>7</v>
      </c>
      <c r="C14" s="2">
        <v>0.27968999999999999</v>
      </c>
      <c r="D14" s="3">
        <v>0.39439000000000002</v>
      </c>
      <c r="E14" s="2">
        <v>0.38823999999999997</v>
      </c>
      <c r="F14" s="2">
        <v>0.38505</v>
      </c>
      <c r="G14" s="2">
        <v>0.38279000000000002</v>
      </c>
      <c r="H14" s="2">
        <v>0.38102000000000003</v>
      </c>
      <c r="I14" s="2">
        <v>0.37974999999999998</v>
      </c>
      <c r="J14" s="2">
        <v>0.37862000000000001</v>
      </c>
      <c r="K14" s="2">
        <v>0.37774999999999997</v>
      </c>
      <c r="L14" s="2">
        <v>0.37697999999999998</v>
      </c>
      <c r="M14" s="2">
        <v>0.37626999999999999</v>
      </c>
      <c r="N14" s="2"/>
      <c r="O14" s="2"/>
      <c r="P14" s="2"/>
      <c r="Q14" s="2"/>
      <c r="R14" s="8">
        <f>AVERAGE(C14:Q14)</f>
        <v>0.37277727272727273</v>
      </c>
      <c r="S14" s="9">
        <f>R14/SUM(R14,R30,R46,R62)</f>
        <v>0.26644284138121038</v>
      </c>
    </row>
    <row r="15" spans="1:20" x14ac:dyDescent="0.25">
      <c r="A15" s="26"/>
      <c r="B15" s="7" t="s">
        <v>8</v>
      </c>
      <c r="C15" s="2">
        <v>4.5255000000000001</v>
      </c>
      <c r="D15" s="3">
        <v>1.0845</v>
      </c>
      <c r="E15" s="2">
        <v>1.0788</v>
      </c>
      <c r="F15" s="2">
        <v>1.0754999999999999</v>
      </c>
      <c r="G15" s="2">
        <v>1.0731999999999999</v>
      </c>
      <c r="H15" s="2">
        <v>1.0711999999999999</v>
      </c>
      <c r="I15" s="2">
        <v>1.0697000000000001</v>
      </c>
      <c r="J15" s="2">
        <v>1.0684</v>
      </c>
      <c r="K15" s="2">
        <v>1.0673999999999999</v>
      </c>
      <c r="L15" s="2">
        <v>1.0665</v>
      </c>
      <c r="M15" s="2">
        <v>1.0656000000000001</v>
      </c>
      <c r="N15" s="2"/>
      <c r="O15" s="2"/>
      <c r="P15" s="2"/>
      <c r="Q15" s="2"/>
      <c r="R15" s="8">
        <f>AVERAGE(C15:Q15)</f>
        <v>1.3860272727272727</v>
      </c>
      <c r="S15" s="9">
        <f>R15/SUM(R15,R31,R47,R63)</f>
        <v>0.31567210996751405</v>
      </c>
    </row>
    <row r="16" spans="1:20" x14ac:dyDescent="0.25">
      <c r="A16" s="26"/>
      <c r="B16" s="7" t="s">
        <v>9</v>
      </c>
      <c r="C16" s="2">
        <v>6.7308000000000003E-3</v>
      </c>
      <c r="D16" s="2">
        <v>5.9844000000000001E-2</v>
      </c>
      <c r="E16" s="2">
        <v>6.7388000000000003E-2</v>
      </c>
      <c r="F16" s="2">
        <v>6.9096000000000005E-2</v>
      </c>
      <c r="G16" s="2">
        <v>6.3905000000000003E-2</v>
      </c>
      <c r="H16" s="2">
        <v>6.0606E-2</v>
      </c>
      <c r="I16" s="2">
        <v>5.7894000000000001E-2</v>
      </c>
      <c r="J16" s="2">
        <v>5.5745000000000003E-2</v>
      </c>
      <c r="K16" s="2">
        <v>5.4018999999999998E-2</v>
      </c>
      <c r="L16" s="2">
        <v>5.2323000000000001E-2</v>
      </c>
      <c r="M16" s="2">
        <v>5.1110999999999997E-2</v>
      </c>
      <c r="N16" s="2"/>
      <c r="O16" s="2"/>
      <c r="P16" s="2"/>
      <c r="Q16" s="2"/>
      <c r="R16" s="8">
        <f>AVERAGE(C16:Q16)</f>
        <v>5.4423799999999994E-2</v>
      </c>
      <c r="S16" s="9">
        <f>R16/SUM(R16,R32,R48,R64)</f>
        <v>0.14405605834683549</v>
      </c>
    </row>
    <row r="17" spans="1:20" x14ac:dyDescent="0.25">
      <c r="A17" s="26"/>
      <c r="B17" s="21" t="s">
        <v>11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15">
        <v>7194.2569999999996</v>
      </c>
    </row>
    <row r="18" spans="1:20" x14ac:dyDescent="0.25">
      <c r="A18" s="28"/>
      <c r="B18" s="29" t="s">
        <v>13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10">
        <f>1 - AVERAGE(S6,S7,S8,S10:S12,S14:S16)</f>
        <v>0.72955074009709053</v>
      </c>
      <c r="T18" s="1">
        <f>1-SQRT(SUMSQ(S6:S8,S10:S12,S14:S16)) / SQRT(9)</f>
        <v>0.7174560979475646</v>
      </c>
    </row>
    <row r="19" spans="1:20" ht="15.75" customHeight="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 t="s">
        <v>3</v>
      </c>
      <c r="S19" s="4" t="s">
        <v>4</v>
      </c>
    </row>
    <row r="20" spans="1:20" x14ac:dyDescent="0.25">
      <c r="A20" s="17"/>
      <c r="B20" s="17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17"/>
      <c r="S20" s="4" t="s">
        <v>5</v>
      </c>
    </row>
    <row r="21" spans="1:20" x14ac:dyDescent="0.25">
      <c r="A21" s="26">
        <v>9</v>
      </c>
      <c r="B21" s="18" t="s">
        <v>6</v>
      </c>
      <c r="C21" s="19">
        <v>1.79462601711157</v>
      </c>
      <c r="D21" s="19">
        <v>0.68172744709103295</v>
      </c>
      <c r="E21" s="19">
        <v>0.45275311430527099</v>
      </c>
      <c r="F21" s="19">
        <v>0.21965747255304299</v>
      </c>
      <c r="G21" s="19">
        <v>-4.4374193018523701E-3</v>
      </c>
      <c r="H21" s="19">
        <v>-0.24236072977412501</v>
      </c>
      <c r="I21" s="19">
        <v>-0.47568442778918402</v>
      </c>
      <c r="J21" s="19">
        <v>-0.70953490212183601</v>
      </c>
      <c r="K21" s="19">
        <v>-0.94134270568104095</v>
      </c>
      <c r="L21" s="19">
        <v>-1.17206627255304</v>
      </c>
      <c r="M21" s="19">
        <v>-1.40743817221081</v>
      </c>
      <c r="N21" s="19"/>
      <c r="O21" s="19"/>
      <c r="P21" s="19"/>
      <c r="Q21" s="19"/>
      <c r="R21" s="19"/>
      <c r="S21" s="19"/>
    </row>
    <row r="22" spans="1:20" x14ac:dyDescent="0.25">
      <c r="A22" s="26"/>
      <c r="B22" s="6" t="s">
        <v>7</v>
      </c>
      <c r="C22" s="2">
        <v>0.18187</v>
      </c>
      <c r="D22" s="3">
        <v>0.31363999999999997</v>
      </c>
      <c r="E22" s="2">
        <v>0.31703999999999999</v>
      </c>
      <c r="F22" s="2">
        <v>0.26193</v>
      </c>
      <c r="G22" s="2">
        <v>0.31718000000000002</v>
      </c>
      <c r="H22" s="2">
        <v>0.31734000000000001</v>
      </c>
      <c r="I22" s="2">
        <v>0.31716</v>
      </c>
      <c r="J22" s="2">
        <v>0.31572</v>
      </c>
      <c r="K22" s="2">
        <v>0.31547999999999998</v>
      </c>
      <c r="L22" s="2">
        <v>0.31526999999999999</v>
      </c>
      <c r="M22" s="2">
        <v>0.31658999999999998</v>
      </c>
      <c r="N22" s="2"/>
      <c r="O22" s="2"/>
      <c r="P22" s="2"/>
      <c r="Q22" s="2"/>
      <c r="R22" s="8">
        <f t="shared" ref="R22:R24" si="0">AVERAGE(C22:Q22)</f>
        <v>0.29902000000000001</v>
      </c>
      <c r="S22" s="9">
        <f>R22/SUM(R22,R38,R54,R70,R6)</f>
        <v>0.38441140137743079</v>
      </c>
    </row>
    <row r="23" spans="1:20" x14ac:dyDescent="0.25">
      <c r="A23" s="26"/>
      <c r="B23" s="7" t="s">
        <v>8</v>
      </c>
      <c r="C23" s="2">
        <v>0.47117999999999999</v>
      </c>
      <c r="D23" s="3">
        <v>0.50458999999999998</v>
      </c>
      <c r="E23" s="2">
        <v>0.49701000000000001</v>
      </c>
      <c r="F23" s="2">
        <v>0.50065999999999999</v>
      </c>
      <c r="G23" s="2">
        <v>0.49192999999999998</v>
      </c>
      <c r="H23" s="2">
        <v>0.49475999999999998</v>
      </c>
      <c r="I23" s="2">
        <v>0.49445</v>
      </c>
      <c r="J23" s="2">
        <v>0.50378999999999996</v>
      </c>
      <c r="K23" s="2">
        <v>0.50056</v>
      </c>
      <c r="L23" s="2">
        <v>0.49828</v>
      </c>
      <c r="M23" s="2">
        <v>0.49653999999999998</v>
      </c>
      <c r="N23" s="2"/>
      <c r="O23" s="2"/>
      <c r="P23" s="2"/>
      <c r="Q23" s="2"/>
      <c r="R23" s="8">
        <f t="shared" si="0"/>
        <v>0.49579545454545448</v>
      </c>
      <c r="S23" s="9">
        <f>R23/SUM(R23,R39,R55,R71,R7)</f>
        <v>0.34598690087090683</v>
      </c>
    </row>
    <row r="24" spans="1:20" x14ac:dyDescent="0.25">
      <c r="A24" s="26"/>
      <c r="B24" s="7" t="s">
        <v>9</v>
      </c>
      <c r="C24" s="2">
        <v>4.1773E-4</v>
      </c>
      <c r="D24" s="2">
        <v>4.1653999999999997E-3</v>
      </c>
      <c r="E24" s="2">
        <v>1.2224E-4</v>
      </c>
      <c r="F24" s="2">
        <v>2.7146000000000001E-4</v>
      </c>
      <c r="G24" s="2">
        <v>5.0172000000000003E-3</v>
      </c>
      <c r="H24" s="2">
        <v>2.5574E-3</v>
      </c>
      <c r="I24" s="2">
        <v>2.7564999999999998E-3</v>
      </c>
      <c r="J24" s="2">
        <v>1.9039E-3</v>
      </c>
      <c r="K24" s="2">
        <v>3.7272999999999998E-3</v>
      </c>
      <c r="L24" s="2">
        <v>3.2721999999999998E-3</v>
      </c>
      <c r="M24" s="2">
        <v>2.5317999999999998E-3</v>
      </c>
      <c r="N24" s="2"/>
      <c r="O24" s="2"/>
      <c r="P24" s="2"/>
      <c r="Q24" s="2"/>
      <c r="R24" s="8">
        <f t="shared" si="0"/>
        <v>2.4311936363636366E-3</v>
      </c>
      <c r="S24" s="9">
        <f>R24/SUM(R24,R40,R56,R72,R8)</f>
        <v>0.22928414371147851</v>
      </c>
    </row>
    <row r="25" spans="1:20" x14ac:dyDescent="0.25">
      <c r="A25" s="26"/>
      <c r="B25" s="18" t="s">
        <v>12</v>
      </c>
      <c r="C25" s="19">
        <v>1.98854451950719</v>
      </c>
      <c r="D25" s="19">
        <v>0.64464054168377805</v>
      </c>
      <c r="E25" s="19">
        <v>0.23997655030800899</v>
      </c>
      <c r="F25" s="19">
        <v>-0.16278455728952701</v>
      </c>
      <c r="G25" s="19">
        <v>-0.57089035400410204</v>
      </c>
      <c r="H25" s="19">
        <v>-0.97273724394250505</v>
      </c>
      <c r="I25" s="19">
        <v>-1.37751738767967</v>
      </c>
      <c r="J25" s="19">
        <v>-1.7814697084189</v>
      </c>
      <c r="K25" s="19">
        <v>-2.1871388644763901</v>
      </c>
      <c r="L25" s="19">
        <v>-2.5902770427104702</v>
      </c>
      <c r="M25" s="19">
        <v>-2.99481721232033</v>
      </c>
      <c r="N25" s="19"/>
      <c r="O25" s="19"/>
      <c r="P25" s="19"/>
      <c r="Q25" s="19"/>
      <c r="R25" s="19"/>
      <c r="S25" s="19"/>
    </row>
    <row r="26" spans="1:20" x14ac:dyDescent="0.25">
      <c r="A26" s="26"/>
      <c r="B26" s="6" t="s">
        <v>7</v>
      </c>
      <c r="C26" s="2">
        <v>0.18187</v>
      </c>
      <c r="D26" s="3">
        <v>0.31363999999999997</v>
      </c>
      <c r="E26" s="2">
        <v>0.31703999999999999</v>
      </c>
      <c r="F26" s="2">
        <v>0.26193</v>
      </c>
      <c r="G26" s="2">
        <v>0.31718000000000002</v>
      </c>
      <c r="H26" s="2">
        <v>0.31734000000000001</v>
      </c>
      <c r="I26" s="2">
        <v>0.31716</v>
      </c>
      <c r="J26" s="2">
        <v>0.31572</v>
      </c>
      <c r="K26" s="2">
        <v>0.31547999999999998</v>
      </c>
      <c r="L26" s="2">
        <v>0.31526999999999999</v>
      </c>
      <c r="M26" s="2">
        <v>0.31658999999999998</v>
      </c>
      <c r="N26" s="2"/>
      <c r="O26" s="2"/>
      <c r="P26" s="2"/>
      <c r="Q26" s="2"/>
      <c r="R26" s="8">
        <f t="shared" ref="R26:R28" si="1">AVERAGE(C26:Q26)</f>
        <v>0.29902000000000001</v>
      </c>
      <c r="S26" s="9">
        <f>R26/SUM(R26,R42,R58,R74,R10)</f>
        <v>0.38441387233381114</v>
      </c>
    </row>
    <row r="27" spans="1:20" x14ac:dyDescent="0.25">
      <c r="A27" s="26"/>
      <c r="B27" s="7" t="s">
        <v>8</v>
      </c>
      <c r="C27" s="2">
        <v>0.47117999999999999</v>
      </c>
      <c r="D27" s="3">
        <v>0.50458999999999998</v>
      </c>
      <c r="E27" s="2">
        <v>0.49701000000000001</v>
      </c>
      <c r="F27" s="2">
        <v>0.50065999999999999</v>
      </c>
      <c r="G27" s="2">
        <v>0.49192999999999998</v>
      </c>
      <c r="H27" s="2">
        <v>0.49475999999999998</v>
      </c>
      <c r="I27" s="2">
        <v>0.49445</v>
      </c>
      <c r="J27" s="2">
        <v>0.50378999999999996</v>
      </c>
      <c r="K27" s="2">
        <v>0.50056</v>
      </c>
      <c r="L27" s="2">
        <v>0.49828</v>
      </c>
      <c r="M27" s="2">
        <v>0.49653999999999998</v>
      </c>
      <c r="N27" s="2"/>
      <c r="O27" s="2"/>
      <c r="P27" s="2"/>
      <c r="Q27" s="2"/>
      <c r="R27" s="8">
        <f t="shared" si="1"/>
        <v>0.49579545454545448</v>
      </c>
      <c r="S27" s="9">
        <f>R27/SUM(R27,R43,R59,R75,R11)</f>
        <v>0.34598690087090683</v>
      </c>
    </row>
    <row r="28" spans="1:20" x14ac:dyDescent="0.25">
      <c r="A28" s="26"/>
      <c r="B28" s="7" t="s">
        <v>9</v>
      </c>
      <c r="C28" s="2">
        <v>4.1773E-4</v>
      </c>
      <c r="D28" s="2">
        <v>4.1653999999999997E-3</v>
      </c>
      <c r="E28" s="2">
        <v>1.2224E-4</v>
      </c>
      <c r="F28" s="2">
        <v>2.7146000000000001E-4</v>
      </c>
      <c r="G28" s="2">
        <v>5.0172000000000003E-3</v>
      </c>
      <c r="H28" s="2">
        <v>2.6475000000000001E-4</v>
      </c>
      <c r="I28" s="2">
        <v>2.7564999999999998E-3</v>
      </c>
      <c r="J28" s="2">
        <v>1.9039E-3</v>
      </c>
      <c r="K28" s="2">
        <v>3.7272999999999998E-3</v>
      </c>
      <c r="L28" s="2">
        <v>3.2721999999999998E-3</v>
      </c>
      <c r="M28" s="2">
        <v>2.5317999999999998E-3</v>
      </c>
      <c r="N28" s="2"/>
      <c r="O28" s="2"/>
      <c r="P28" s="2"/>
      <c r="Q28" s="2"/>
      <c r="R28" s="8">
        <f t="shared" si="1"/>
        <v>2.2227709090909091E-3</v>
      </c>
      <c r="S28" s="9">
        <f>R28/SUM(R28,R44,R60,R76,R12)</f>
        <v>0.22989291440978391</v>
      </c>
    </row>
    <row r="29" spans="1:20" ht="15.75" customHeight="1" x14ac:dyDescent="0.25">
      <c r="A29" s="26"/>
      <c r="B29" s="18" t="s">
        <v>10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</row>
    <row r="30" spans="1:20" x14ac:dyDescent="0.25">
      <c r="A30" s="26"/>
      <c r="B30" s="6" t="s">
        <v>7</v>
      </c>
      <c r="C30" s="2">
        <v>0.22206999999999999</v>
      </c>
      <c r="D30" s="3">
        <v>0.29785</v>
      </c>
      <c r="E30" s="2">
        <v>0.29615999999999998</v>
      </c>
      <c r="F30" s="2">
        <v>0.31663000000000002</v>
      </c>
      <c r="G30" s="2">
        <v>0.29577999999999999</v>
      </c>
      <c r="H30" s="2">
        <v>0.29565000000000002</v>
      </c>
      <c r="I30" s="2">
        <v>0.29553000000000001</v>
      </c>
      <c r="J30" s="2">
        <v>0.29543000000000003</v>
      </c>
      <c r="K30" s="2">
        <v>0.29536000000000001</v>
      </c>
      <c r="L30" s="2">
        <v>0.29529</v>
      </c>
      <c r="M30" s="2">
        <v>0.29524</v>
      </c>
      <c r="N30" s="2"/>
      <c r="O30" s="2"/>
      <c r="P30" s="2"/>
      <c r="Q30" s="2"/>
      <c r="R30" s="8">
        <f t="shared" ref="R30:R32" si="2">AVERAGE(C30:Q30)</f>
        <v>0.29099909090909093</v>
      </c>
      <c r="S30" s="9">
        <f>R30/SUM(R30,R46,R62,R78,R14)</f>
        <v>0.20799182325123231</v>
      </c>
    </row>
    <row r="31" spans="1:20" x14ac:dyDescent="0.25">
      <c r="A31" s="26"/>
      <c r="B31" s="7" t="s">
        <v>8</v>
      </c>
      <c r="C31" s="2">
        <v>4.4787999999999997</v>
      </c>
      <c r="D31" s="3">
        <v>0.85636000000000001</v>
      </c>
      <c r="E31" s="2">
        <v>0.50131000000000003</v>
      </c>
      <c r="F31" s="2">
        <v>0.85602999999999996</v>
      </c>
      <c r="G31" s="2">
        <v>0.50126000000000004</v>
      </c>
      <c r="H31" s="2">
        <v>0.50126000000000004</v>
      </c>
      <c r="I31" s="2">
        <v>0.50119999999999998</v>
      </c>
      <c r="J31" s="2">
        <v>0.50117</v>
      </c>
      <c r="K31" s="2">
        <v>0.50116000000000005</v>
      </c>
      <c r="L31" s="2">
        <v>0.50117</v>
      </c>
      <c r="M31" s="2">
        <v>0.50117999999999996</v>
      </c>
      <c r="N31" s="2"/>
      <c r="O31" s="2"/>
      <c r="P31" s="2"/>
      <c r="Q31" s="2"/>
      <c r="R31" s="8">
        <f t="shared" si="2"/>
        <v>0.92735454545454554</v>
      </c>
      <c r="S31" s="9">
        <f>R31/SUM(R31,R47,R63,R79,R15)</f>
        <v>0.21120794071791946</v>
      </c>
    </row>
    <row r="32" spans="1:20" x14ac:dyDescent="0.25">
      <c r="A32" s="26"/>
      <c r="B32" s="7" t="s">
        <v>9</v>
      </c>
      <c r="C32" s="2">
        <v>1.0928E-2</v>
      </c>
      <c r="D32" s="2">
        <v>7.6637999999999998E-2</v>
      </c>
      <c r="E32" s="2">
        <v>0.1132</v>
      </c>
      <c r="F32" s="2">
        <v>7.6686000000000004E-2</v>
      </c>
      <c r="G32" s="2">
        <v>0.11253000000000001</v>
      </c>
      <c r="H32" s="2">
        <v>0.11219</v>
      </c>
      <c r="I32" s="2">
        <v>0.11209</v>
      </c>
      <c r="J32" s="2">
        <v>0.11194</v>
      </c>
      <c r="K32" s="2">
        <v>0.11183</v>
      </c>
      <c r="L32" s="2">
        <v>0.11176</v>
      </c>
      <c r="M32" s="2">
        <v>0.11165</v>
      </c>
      <c r="N32" s="2"/>
      <c r="O32" s="2"/>
      <c r="P32" s="2"/>
      <c r="Q32" s="2"/>
      <c r="R32" s="8">
        <f t="shared" si="2"/>
        <v>9.6494727272727274E-2</v>
      </c>
      <c r="S32" s="9">
        <f>R32/SUM(R32,R48,R64,R80,R16)</f>
        <v>0.25541491153065343</v>
      </c>
    </row>
    <row r="33" spans="1:20" x14ac:dyDescent="0.25">
      <c r="A33" s="26"/>
      <c r="B33" s="20" t="s">
        <v>11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11">
        <v>45023.784</v>
      </c>
    </row>
    <row r="34" spans="1:20" ht="15.75" customHeight="1" thickBot="1" x14ac:dyDescent="0.3">
      <c r="A34" s="27"/>
      <c r="B34" s="22" t="s">
        <v>13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10">
        <f>1 - AVERAGE(S22,S23,S24,S26:S28,S30:S32)</f>
        <v>0.71171213232509745</v>
      </c>
      <c r="T34" s="1">
        <f>1-SQRT(SUMSQ(S22:S24,S26:S28,S30:S32)) / SQRT(9)</f>
        <v>0.70307349163146582</v>
      </c>
    </row>
    <row r="35" spans="1:20" ht="15.75" customHeight="1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 t="s">
        <v>3</v>
      </c>
      <c r="S35" s="4" t="s">
        <v>4</v>
      </c>
    </row>
    <row r="36" spans="1:20" x14ac:dyDescent="0.25">
      <c r="A36" s="17"/>
      <c r="B36" s="17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17"/>
      <c r="S36" s="4" t="s">
        <v>5</v>
      </c>
    </row>
    <row r="37" spans="1:20" x14ac:dyDescent="0.25">
      <c r="A37" s="26">
        <v>10</v>
      </c>
      <c r="B37" s="18" t="s">
        <v>6</v>
      </c>
      <c r="C37" s="19">
        <v>2.42486114989733</v>
      </c>
      <c r="D37" s="19">
        <v>0.56119500451745397</v>
      </c>
      <c r="E37" s="19">
        <v>-0.238770718685832</v>
      </c>
      <c r="F37" s="19">
        <v>-1.0232791244353201</v>
      </c>
      <c r="G37" s="19">
        <v>-1.8454094570841899</v>
      </c>
      <c r="H37" s="19">
        <v>-2.61608440082136</v>
      </c>
      <c r="I37" s="19">
        <v>-3.4066415474332601</v>
      </c>
      <c r="J37" s="19">
        <v>-4.1933230225872702</v>
      </c>
      <c r="K37" s="19">
        <v>-4.9901802217659101</v>
      </c>
      <c r="L37" s="19">
        <v>-5.7812512755646797</v>
      </c>
      <c r="M37" s="19">
        <v>-6.56642005256671</v>
      </c>
      <c r="N37" s="19"/>
      <c r="O37" s="19"/>
      <c r="P37" s="19"/>
      <c r="Q37" s="19"/>
      <c r="R37" s="19"/>
      <c r="S37" s="19"/>
    </row>
    <row r="38" spans="1:20" x14ac:dyDescent="0.25">
      <c r="A38" s="26"/>
      <c r="B38" s="6" t="s">
        <v>7</v>
      </c>
      <c r="C38" s="2">
        <v>0.19622000000000001</v>
      </c>
      <c r="D38" s="3">
        <v>0.1245</v>
      </c>
      <c r="E38" s="2">
        <v>0.12281</v>
      </c>
      <c r="F38" s="2">
        <v>0.12461999999999999</v>
      </c>
      <c r="G38" s="2">
        <v>0.12126000000000001</v>
      </c>
      <c r="H38" s="2">
        <v>0.12307999999999999</v>
      </c>
      <c r="I38" s="2">
        <v>0.12536</v>
      </c>
      <c r="J38" s="2">
        <v>0.12303</v>
      </c>
      <c r="K38" s="2">
        <v>0.1255</v>
      </c>
      <c r="L38" s="2">
        <v>0.12762000000000001</v>
      </c>
      <c r="M38" s="2">
        <v>0.12401</v>
      </c>
      <c r="N38" s="2"/>
      <c r="O38" s="2"/>
      <c r="P38" s="2"/>
      <c r="Q38" s="2"/>
      <c r="R38" s="8">
        <f t="shared" ref="R38:R40" si="3">AVERAGE(C38:Q38)</f>
        <v>0.13072818181818183</v>
      </c>
      <c r="S38" s="9">
        <f>R38/SUM(R38,R54,R70,R86,R22,R6)</f>
        <v>0.16806034235920955</v>
      </c>
    </row>
    <row r="39" spans="1:20" x14ac:dyDescent="0.25">
      <c r="A39" s="26"/>
      <c r="B39" s="7" t="s">
        <v>8</v>
      </c>
      <c r="C39" s="2">
        <v>0.62461</v>
      </c>
      <c r="D39" s="3">
        <v>0.29986000000000002</v>
      </c>
      <c r="E39" s="2">
        <v>0.28975000000000001</v>
      </c>
      <c r="F39" s="2">
        <v>0.29962</v>
      </c>
      <c r="G39" s="2">
        <v>0.27082000000000001</v>
      </c>
      <c r="H39" s="2">
        <v>0.26734000000000002</v>
      </c>
      <c r="I39" s="2">
        <v>0.29549999999999998</v>
      </c>
      <c r="J39" s="2">
        <v>0.27627000000000002</v>
      </c>
      <c r="K39" s="2">
        <v>0.31254999999999999</v>
      </c>
      <c r="L39" s="2">
        <v>0.32752999999999999</v>
      </c>
      <c r="M39" s="2">
        <v>0.27083000000000002</v>
      </c>
      <c r="N39" s="2"/>
      <c r="O39" s="2"/>
      <c r="P39" s="2"/>
      <c r="Q39" s="2"/>
      <c r="R39" s="8">
        <f t="shared" si="3"/>
        <v>0.32133454545454548</v>
      </c>
      <c r="S39" s="9">
        <f>R39/SUM(R39,R55,R71,R87,R23,R7)</f>
        <v>0.22424074788363549</v>
      </c>
    </row>
    <row r="40" spans="1:20" x14ac:dyDescent="0.25">
      <c r="A40" s="26"/>
      <c r="B40" s="7" t="s">
        <v>9</v>
      </c>
      <c r="C40" s="2">
        <v>3.1813999999999997E-5</v>
      </c>
      <c r="D40" s="2">
        <v>7.1669000000000004E-3</v>
      </c>
      <c r="E40" s="2">
        <v>4.1914999999999999E-3</v>
      </c>
      <c r="F40" s="2">
        <v>7.7251000000000004E-3</v>
      </c>
      <c r="G40" s="2">
        <v>6.4873999999999999E-3</v>
      </c>
      <c r="H40" s="2">
        <v>7.1171999999999997E-3</v>
      </c>
      <c r="I40" s="2">
        <v>5.3524999999999996E-3</v>
      </c>
      <c r="J40" s="2">
        <v>6.9062000000000004E-3</v>
      </c>
      <c r="K40" s="2">
        <v>6.5294000000000003E-3</v>
      </c>
      <c r="L40" s="2">
        <v>2.63E-3</v>
      </c>
      <c r="M40" s="2">
        <v>6.7567E-3</v>
      </c>
      <c r="N40" s="2"/>
      <c r="O40" s="2"/>
      <c r="P40" s="2"/>
      <c r="Q40" s="2"/>
      <c r="R40" s="8">
        <f t="shared" si="3"/>
        <v>5.5358830909090903E-3</v>
      </c>
      <c r="S40" s="9">
        <f>R40/SUM(R40,R56,R72,R88,R24,R8)</f>
        <v>0.52208519930334929</v>
      </c>
    </row>
    <row r="41" spans="1:20" x14ac:dyDescent="0.25">
      <c r="A41" s="26"/>
      <c r="B41" s="18" t="s">
        <v>12</v>
      </c>
      <c r="C41" s="19">
        <v>2.6187796522929498</v>
      </c>
      <c r="D41" s="19">
        <v>0.52410809911019796</v>
      </c>
      <c r="E41" s="19">
        <v>-0.45154728268309202</v>
      </c>
      <c r="F41" s="19">
        <v>-1.40572115427789</v>
      </c>
      <c r="G41" s="19">
        <v>-2.4118623917864501</v>
      </c>
      <c r="H41" s="19">
        <v>-3.34646091498974</v>
      </c>
      <c r="I41" s="19">
        <v>-4.3084745073237496</v>
      </c>
      <c r="J41" s="19">
        <v>-5.2652578288843301</v>
      </c>
      <c r="K41" s="19">
        <v>-6.2359763805612598</v>
      </c>
      <c r="L41" s="19">
        <v>-7.1994620457221501</v>
      </c>
      <c r="M41" s="19">
        <v>-8.1537990926762092</v>
      </c>
      <c r="N41" s="19"/>
      <c r="O41" s="19"/>
      <c r="P41" s="19"/>
      <c r="Q41" s="19"/>
      <c r="R41" s="19"/>
      <c r="S41" s="19"/>
    </row>
    <row r="42" spans="1:20" x14ac:dyDescent="0.25">
      <c r="A42" s="26"/>
      <c r="B42" s="6" t="s">
        <v>7</v>
      </c>
      <c r="C42" s="2">
        <v>0.19622000000000001</v>
      </c>
      <c r="D42" s="3">
        <v>0.1245</v>
      </c>
      <c r="E42" s="2">
        <v>0.12281</v>
      </c>
      <c r="F42" s="2">
        <v>0.12461</v>
      </c>
      <c r="G42" s="2">
        <v>0.12126000000000001</v>
      </c>
      <c r="H42" s="2">
        <v>0.12307999999999999</v>
      </c>
      <c r="I42" s="2">
        <v>0.12536</v>
      </c>
      <c r="J42" s="2">
        <v>0.12302</v>
      </c>
      <c r="K42" s="2">
        <v>0.1255</v>
      </c>
      <c r="L42" s="2">
        <v>0.12762000000000001</v>
      </c>
      <c r="M42" s="2">
        <v>0.12401</v>
      </c>
      <c r="N42" s="2"/>
      <c r="O42" s="2"/>
      <c r="P42" s="2"/>
      <c r="Q42" s="2"/>
      <c r="R42" s="8">
        <f t="shared" ref="R42:R44" si="4">AVERAGE(C42:Q42)</f>
        <v>0.13072636363636361</v>
      </c>
      <c r="S42" s="9">
        <f>R42/SUM(R42,R58,R74,R90,R26,R10)</f>
        <v>0.16805908521695023</v>
      </c>
    </row>
    <row r="43" spans="1:20" x14ac:dyDescent="0.25">
      <c r="A43" s="26"/>
      <c r="B43" s="7" t="s">
        <v>8</v>
      </c>
      <c r="C43" s="2">
        <v>0.62461</v>
      </c>
      <c r="D43" s="3">
        <v>0.29986000000000002</v>
      </c>
      <c r="E43" s="2">
        <v>0.28975000000000001</v>
      </c>
      <c r="F43" s="2">
        <v>0.29962</v>
      </c>
      <c r="G43" s="2">
        <v>0.27082000000000001</v>
      </c>
      <c r="H43" s="2">
        <v>0.26734000000000002</v>
      </c>
      <c r="I43" s="2">
        <v>0.29549999999999998</v>
      </c>
      <c r="J43" s="2">
        <v>0.27627000000000002</v>
      </c>
      <c r="K43" s="2">
        <v>0.31254999999999999</v>
      </c>
      <c r="L43" s="2">
        <v>0.32752999999999999</v>
      </c>
      <c r="M43" s="2">
        <v>0.27083000000000002</v>
      </c>
      <c r="N43" s="2"/>
      <c r="O43" s="2"/>
      <c r="P43" s="2"/>
      <c r="Q43" s="2"/>
      <c r="R43" s="8">
        <f t="shared" si="4"/>
        <v>0.32133454545454548</v>
      </c>
      <c r="S43" s="9">
        <f>R43/SUM(R43,R59,R75,R91,R27,R11)</f>
        <v>0.22424074788363549</v>
      </c>
    </row>
    <row r="44" spans="1:20" x14ac:dyDescent="0.25">
      <c r="A44" s="26"/>
      <c r="B44" s="7" t="s">
        <v>9</v>
      </c>
      <c r="C44" s="2">
        <v>3.1813999999999997E-5</v>
      </c>
      <c r="D44" s="2">
        <v>7.1669000000000004E-3</v>
      </c>
      <c r="E44" s="2">
        <v>4.1914999999999999E-3</v>
      </c>
      <c r="F44" s="2">
        <v>6.3371E-3</v>
      </c>
      <c r="G44" s="2">
        <v>6.4873999999999999E-3</v>
      </c>
      <c r="H44" s="2">
        <v>7.1171999999999997E-3</v>
      </c>
      <c r="I44" s="2">
        <v>5.3524999999999996E-3</v>
      </c>
      <c r="J44" s="2">
        <v>1.2389E-3</v>
      </c>
      <c r="K44" s="2">
        <v>6.5294000000000003E-3</v>
      </c>
      <c r="L44" s="2">
        <v>2.63E-3</v>
      </c>
      <c r="M44" s="2">
        <v>6.7567E-3</v>
      </c>
      <c r="N44" s="2"/>
      <c r="O44" s="2"/>
      <c r="P44" s="2"/>
      <c r="Q44" s="2"/>
      <c r="R44" s="8">
        <f t="shared" si="4"/>
        <v>4.8944921818181815E-3</v>
      </c>
      <c r="S44" s="9">
        <f>R44/SUM(R44,R60,R76,R92,R28,R12)</f>
        <v>0.50621909240942997</v>
      </c>
    </row>
    <row r="45" spans="1:20" ht="15.75" customHeight="1" x14ac:dyDescent="0.25">
      <c r="A45" s="26"/>
      <c r="B45" s="18" t="s">
        <v>10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</row>
    <row r="46" spans="1:20" x14ac:dyDescent="0.25">
      <c r="A46" s="26"/>
      <c r="B46" s="6" t="s">
        <v>7</v>
      </c>
      <c r="C46" s="2">
        <v>0.30564999999999998</v>
      </c>
      <c r="D46" s="3">
        <v>0.54384999999999994</v>
      </c>
      <c r="E46" s="2">
        <v>0.54281999999999997</v>
      </c>
      <c r="F46" s="2">
        <v>0.54242999999999997</v>
      </c>
      <c r="G46" s="2">
        <v>0.54201999999999995</v>
      </c>
      <c r="H46" s="2">
        <v>0.54174999999999995</v>
      </c>
      <c r="I46" s="2">
        <v>0.54156000000000004</v>
      </c>
      <c r="J46" s="2">
        <v>0.54137000000000002</v>
      </c>
      <c r="K46" s="2">
        <v>0.54127999999999998</v>
      </c>
      <c r="L46" s="2">
        <v>0.54117000000000004</v>
      </c>
      <c r="M46" s="2">
        <v>0.54105000000000003</v>
      </c>
      <c r="N46" s="2"/>
      <c r="O46" s="2"/>
      <c r="P46" s="2"/>
      <c r="Q46" s="2"/>
      <c r="R46" s="8">
        <f t="shared" ref="R46:R48" si="5">AVERAGE(C46:Q46)</f>
        <v>0.52045000000000008</v>
      </c>
      <c r="S46" s="9">
        <f>R46/SUM(R46,R62,R78,R94,R30,R14)</f>
        <v>0.37199203637691541</v>
      </c>
    </row>
    <row r="47" spans="1:20" x14ac:dyDescent="0.25">
      <c r="A47" s="26"/>
      <c r="B47" s="7" t="s">
        <v>8</v>
      </c>
      <c r="C47" s="2">
        <v>4.4877000000000002</v>
      </c>
      <c r="D47" s="3">
        <v>0.92520000000000002</v>
      </c>
      <c r="E47" s="2">
        <v>0.92290000000000005</v>
      </c>
      <c r="F47" s="2">
        <v>0.92193999999999998</v>
      </c>
      <c r="G47" s="2">
        <v>0.92101</v>
      </c>
      <c r="H47" s="2">
        <v>0.92037000000000002</v>
      </c>
      <c r="I47" s="2">
        <v>0.91993999999999998</v>
      </c>
      <c r="J47" s="2">
        <v>0.91949999999999998</v>
      </c>
      <c r="K47" s="2">
        <v>0.91927999999999999</v>
      </c>
      <c r="L47" s="2">
        <v>0.91898000000000002</v>
      </c>
      <c r="M47" s="2">
        <v>0.91869000000000001</v>
      </c>
      <c r="N47" s="2"/>
      <c r="O47" s="2"/>
      <c r="P47" s="2"/>
      <c r="Q47" s="2"/>
      <c r="R47" s="8">
        <f t="shared" si="5"/>
        <v>1.2450463636363638</v>
      </c>
      <c r="S47" s="9">
        <f>R47/SUM(R47,R63,R79,R95,R31,R15)</f>
        <v>0.28356326051443237</v>
      </c>
    </row>
    <row r="48" spans="1:20" x14ac:dyDescent="0.25">
      <c r="A48" s="26"/>
      <c r="B48" s="7" t="s">
        <v>9</v>
      </c>
      <c r="C48" s="2">
        <v>7.1352999999999998E-3</v>
      </c>
      <c r="D48" s="2">
        <v>0.21268999999999999</v>
      </c>
      <c r="E48" s="2">
        <v>0.21242</v>
      </c>
      <c r="F48" s="2">
        <v>0.21221000000000001</v>
      </c>
      <c r="G48" s="2">
        <v>0.21210000000000001</v>
      </c>
      <c r="H48" s="2">
        <v>0.21198</v>
      </c>
      <c r="I48" s="2">
        <v>0.21177000000000001</v>
      </c>
      <c r="J48" s="2">
        <v>0.21174000000000001</v>
      </c>
      <c r="K48" s="2">
        <v>0.21165999999999999</v>
      </c>
      <c r="L48" s="2">
        <v>0.21156</v>
      </c>
      <c r="M48" s="2">
        <v>0.21149999999999999</v>
      </c>
      <c r="N48" s="2"/>
      <c r="O48" s="2"/>
      <c r="P48" s="2"/>
      <c r="Q48" s="2"/>
      <c r="R48" s="8">
        <f t="shared" si="5"/>
        <v>0.19334229999999997</v>
      </c>
      <c r="S48" s="9">
        <f>R48/SUM(R48,R64,R80,R96,R32,R16)</f>
        <v>0.51176378073033069</v>
      </c>
    </row>
    <row r="49" spans="1:20" x14ac:dyDescent="0.25">
      <c r="A49" s="26"/>
      <c r="B49" s="20" t="s">
        <v>11</v>
      </c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11">
        <v>41755.188000000002</v>
      </c>
    </row>
    <row r="50" spans="1:20" ht="15.75" customHeight="1" thickBot="1" x14ac:dyDescent="0.3">
      <c r="A50" s="27"/>
      <c r="B50" s="22" t="s">
        <v>13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10">
        <f>1 - AVERAGE(S38,S39,S40,S42:S44,S46:S48)</f>
        <v>0.66886396748023458</v>
      </c>
      <c r="T50" s="1">
        <f>1-SQRT(SUMSQ(S38:S40,S42:S44,S46:S48)) / SQRT(9)</f>
        <v>0.63997298700407002</v>
      </c>
    </row>
    <row r="51" spans="1:20" ht="15.75" customHeight="1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 t="s">
        <v>3</v>
      </c>
      <c r="S51" s="4" t="s">
        <v>4</v>
      </c>
    </row>
    <row r="52" spans="1:20" x14ac:dyDescent="0.25">
      <c r="A52" s="17"/>
      <c r="B52" s="17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17"/>
      <c r="S52" s="4" t="s">
        <v>5</v>
      </c>
    </row>
    <row r="53" spans="1:20" x14ac:dyDescent="0.25">
      <c r="A53" s="26">
        <v>11</v>
      </c>
      <c r="B53" s="18" t="s">
        <v>6</v>
      </c>
      <c r="C53" s="19">
        <v>3.0550962826830901</v>
      </c>
      <c r="D53" s="19">
        <v>0.44066256194387399</v>
      </c>
      <c r="E53" s="19">
        <v>-0.93029455167693198</v>
      </c>
      <c r="F53" s="19">
        <v>-2.26621572142369</v>
      </c>
      <c r="G53" s="19">
        <v>-3.6863814948665299</v>
      </c>
      <c r="H53" s="19">
        <v>-4.9898080718685804</v>
      </c>
      <c r="I53" s="19">
        <v>-6.3375986670773399</v>
      </c>
      <c r="J53" s="19">
        <v>-7.6771111430527403</v>
      </c>
      <c r="K53" s="19">
        <v>-9.0390177378508305</v>
      </c>
      <c r="L53" s="19">
        <v>-10.3904362785764</v>
      </c>
      <c r="M53" s="19">
        <v>-11.725401932922599</v>
      </c>
      <c r="N53" s="19"/>
      <c r="O53" s="19"/>
      <c r="P53" s="19"/>
      <c r="Q53" s="19"/>
      <c r="R53" s="19"/>
      <c r="S53" s="19"/>
    </row>
    <row r="54" spans="1:20" x14ac:dyDescent="0.25">
      <c r="A54" s="26"/>
      <c r="B54" s="6" t="s">
        <v>7</v>
      </c>
      <c r="C54" s="2">
        <v>7.3007000000000002E-2</v>
      </c>
      <c r="D54" s="3">
        <v>6.8990999999999997E-2</v>
      </c>
      <c r="E54" s="2">
        <v>6.8328E-2</v>
      </c>
      <c r="F54" s="2">
        <v>7.0126999999999995E-2</v>
      </c>
      <c r="G54" s="2">
        <v>7.2691000000000006E-2</v>
      </c>
      <c r="H54" s="2">
        <v>7.1206000000000005E-2</v>
      </c>
      <c r="I54" s="2">
        <v>7.0088999999999999E-2</v>
      </c>
      <c r="J54" s="2">
        <v>7.0755999999999999E-2</v>
      </c>
      <c r="K54" s="2">
        <v>7.0599999999999996E-2</v>
      </c>
      <c r="L54" s="2">
        <v>6.8124000000000004E-2</v>
      </c>
      <c r="M54" s="2">
        <v>6.8920999999999996E-2</v>
      </c>
      <c r="N54" s="2"/>
      <c r="O54" s="2"/>
      <c r="P54" s="2"/>
      <c r="Q54" s="2"/>
      <c r="R54" s="8">
        <f t="shared" ref="R54:R56" si="6">AVERAGE(C54:Q54)</f>
        <v>7.0258181818181817E-2</v>
      </c>
      <c r="S54" s="9">
        <f>R54/SUM(R54,R70,R86,R102,R38,R22,R6)</f>
        <v>9.0321871884681965E-2</v>
      </c>
    </row>
    <row r="55" spans="1:20" x14ac:dyDescent="0.25">
      <c r="A55" s="26"/>
      <c r="B55" s="7" t="s">
        <v>8</v>
      </c>
      <c r="C55" s="2">
        <v>0.16750000000000001</v>
      </c>
      <c r="D55" s="3">
        <v>0.14247000000000001</v>
      </c>
      <c r="E55" s="2">
        <v>0.14232</v>
      </c>
      <c r="F55" s="2">
        <v>0.14544000000000001</v>
      </c>
      <c r="G55" s="2">
        <v>0.14810000000000001</v>
      </c>
      <c r="H55" s="2">
        <v>0.15140999999999999</v>
      </c>
      <c r="I55" s="2">
        <v>0.13638</v>
      </c>
      <c r="J55" s="2">
        <v>0.14094999999999999</v>
      </c>
      <c r="K55" s="2">
        <v>0.13861000000000001</v>
      </c>
      <c r="L55" s="2">
        <v>0.14435999999999999</v>
      </c>
      <c r="M55" s="2">
        <v>0.155</v>
      </c>
      <c r="N55" s="2"/>
      <c r="O55" s="2"/>
      <c r="P55" s="2"/>
      <c r="Q55" s="2"/>
      <c r="R55" s="8">
        <f t="shared" si="6"/>
        <v>0.14659454545454545</v>
      </c>
      <c r="S55" s="9">
        <f>R55/SUM(R55,R71,R87,R103,R39,R23,R7)</f>
        <v>0.10229983353295843</v>
      </c>
    </row>
    <row r="56" spans="1:20" x14ac:dyDescent="0.25">
      <c r="A56" s="26"/>
      <c r="B56" s="7" t="s">
        <v>9</v>
      </c>
      <c r="C56" s="2">
        <v>2.7841E-5</v>
      </c>
      <c r="D56" s="2">
        <v>4.5553000000000002E-5</v>
      </c>
      <c r="E56" s="2">
        <v>5.3347999999999998E-5</v>
      </c>
      <c r="F56" s="2">
        <v>9.6122999999999998E-4</v>
      </c>
      <c r="G56" s="2">
        <v>3.1021999999999999E-4</v>
      </c>
      <c r="H56" s="2">
        <v>2.5065E-3</v>
      </c>
      <c r="I56" s="2">
        <v>8.8725000000000002E-4</v>
      </c>
      <c r="J56" s="2">
        <v>1.0842E-3</v>
      </c>
      <c r="K56" s="2">
        <v>1.6188999999999999E-3</v>
      </c>
      <c r="L56" s="2">
        <v>2.6025000000000002E-3</v>
      </c>
      <c r="M56" s="2">
        <v>7.0537000000000006E-5</v>
      </c>
      <c r="N56" s="2"/>
      <c r="O56" s="2"/>
      <c r="P56" s="2"/>
      <c r="Q56" s="2"/>
      <c r="R56" s="8">
        <f t="shared" si="6"/>
        <v>9.2437081818181829E-4</v>
      </c>
      <c r="S56" s="9">
        <f>R56/SUM(R56,R72,R88,R104,R40,R24,R8)</f>
        <v>8.7176754804155945E-2</v>
      </c>
    </row>
    <row r="57" spans="1:20" x14ac:dyDescent="0.25">
      <c r="A57" s="26"/>
      <c r="B57" s="18" t="s">
        <v>12</v>
      </c>
      <c r="C57" s="19">
        <v>3.2490147850787099</v>
      </c>
      <c r="D57" s="19">
        <v>0.40357565653661898</v>
      </c>
      <c r="E57" s="19">
        <v>-1.14307111567419</v>
      </c>
      <c r="F57" s="19">
        <v>-2.6486577512662599</v>
      </c>
      <c r="G57" s="19">
        <v>-4.2528344295687903</v>
      </c>
      <c r="H57" s="19">
        <v>-5.7201845860369502</v>
      </c>
      <c r="I57" s="19">
        <v>-7.23943162696784</v>
      </c>
      <c r="J57" s="19">
        <v>-8.7490459493497408</v>
      </c>
      <c r="K57" s="19">
        <v>-10.284813896646099</v>
      </c>
      <c r="L57" s="19">
        <v>-11.8086470487338</v>
      </c>
      <c r="M57" s="19">
        <v>-13.312780973032201</v>
      </c>
      <c r="N57" s="19"/>
      <c r="O57" s="19"/>
      <c r="P57" s="19"/>
      <c r="Q57" s="19"/>
      <c r="R57" s="19"/>
      <c r="S57" s="19"/>
    </row>
    <row r="58" spans="1:20" x14ac:dyDescent="0.25">
      <c r="A58" s="26"/>
      <c r="B58" s="6" t="s">
        <v>7</v>
      </c>
      <c r="C58" s="2">
        <v>7.3006000000000001E-2</v>
      </c>
      <c r="D58" s="3">
        <v>6.8989999999999996E-2</v>
      </c>
      <c r="E58" s="2">
        <v>6.8326999999999999E-2</v>
      </c>
      <c r="F58" s="2">
        <v>7.0126999999999995E-2</v>
      </c>
      <c r="G58" s="2">
        <v>7.2691000000000006E-2</v>
      </c>
      <c r="H58" s="2">
        <v>7.1206000000000005E-2</v>
      </c>
      <c r="I58" s="2">
        <v>7.0088999999999999E-2</v>
      </c>
      <c r="J58" s="2">
        <v>7.0754999999999998E-2</v>
      </c>
      <c r="K58" s="2">
        <v>7.0598999999999995E-2</v>
      </c>
      <c r="L58" s="2">
        <v>6.8124000000000004E-2</v>
      </c>
      <c r="M58" s="2">
        <v>6.8920999999999996E-2</v>
      </c>
      <c r="N58" s="2"/>
      <c r="O58" s="2"/>
      <c r="P58" s="2"/>
      <c r="Q58" s="2"/>
      <c r="R58" s="8">
        <f t="shared" ref="R58:R60" si="7">AVERAGE(C58:Q58)</f>
        <v>7.0257727272727263E-2</v>
      </c>
      <c r="S58" s="9">
        <f>R58/SUM(R58,R74,R90,R106,R42,R26,R10)</f>
        <v>9.0321868110099332E-2</v>
      </c>
    </row>
    <row r="59" spans="1:20" x14ac:dyDescent="0.25">
      <c r="A59" s="26"/>
      <c r="B59" s="7" t="s">
        <v>8</v>
      </c>
      <c r="C59" s="2">
        <v>0.16750000000000001</v>
      </c>
      <c r="D59" s="3">
        <v>0.14247000000000001</v>
      </c>
      <c r="E59" s="2">
        <v>0.14232</v>
      </c>
      <c r="F59" s="2">
        <v>0.14544000000000001</v>
      </c>
      <c r="G59" s="2">
        <v>0.14810000000000001</v>
      </c>
      <c r="H59" s="2">
        <v>0.15140999999999999</v>
      </c>
      <c r="I59" s="2">
        <v>0.13638</v>
      </c>
      <c r="J59" s="2">
        <v>0.14094999999999999</v>
      </c>
      <c r="K59" s="2">
        <v>0.13861000000000001</v>
      </c>
      <c r="L59" s="2">
        <v>0.14435999999999999</v>
      </c>
      <c r="M59" s="2">
        <v>0.155</v>
      </c>
      <c r="N59" s="2"/>
      <c r="O59" s="2"/>
      <c r="P59" s="2"/>
      <c r="Q59" s="2"/>
      <c r="R59" s="8">
        <f t="shared" si="7"/>
        <v>0.14659454545454545</v>
      </c>
      <c r="S59" s="9">
        <f>R59/SUM(R59,R75,R91,R107,R43,R27,R11)</f>
        <v>0.10229983353295843</v>
      </c>
    </row>
    <row r="60" spans="1:20" x14ac:dyDescent="0.25">
      <c r="A60" s="26"/>
      <c r="B60" s="7" t="s">
        <v>9</v>
      </c>
      <c r="C60" s="2">
        <v>2.7841E-5</v>
      </c>
      <c r="D60" s="2">
        <v>4.5553000000000002E-5</v>
      </c>
      <c r="E60" s="2">
        <v>5.3347999999999998E-5</v>
      </c>
      <c r="F60" s="2">
        <v>9.6122999999999998E-4</v>
      </c>
      <c r="G60" s="2">
        <v>3.1021999999999999E-4</v>
      </c>
      <c r="H60" s="2">
        <v>1.5728999999999999E-3</v>
      </c>
      <c r="I60" s="2">
        <v>8.8725000000000002E-4</v>
      </c>
      <c r="J60" s="2">
        <v>1.0842E-3</v>
      </c>
      <c r="K60" s="2">
        <v>1.6188999999999999E-3</v>
      </c>
      <c r="L60" s="2">
        <v>2.6025000000000002E-3</v>
      </c>
      <c r="M60" s="2">
        <v>7.0537000000000006E-5</v>
      </c>
      <c r="N60" s="2"/>
      <c r="O60" s="2"/>
      <c r="P60" s="2"/>
      <c r="Q60" s="2"/>
      <c r="R60" s="8">
        <f t="shared" si="7"/>
        <v>8.3949809090909096E-4</v>
      </c>
      <c r="S60" s="9">
        <f>R60/SUM(R60,R76,R92,R108,R44,R28,R12)</f>
        <v>8.6826160073992284E-2</v>
      </c>
    </row>
    <row r="61" spans="1:20" ht="15.75" customHeight="1" x14ac:dyDescent="0.25">
      <c r="A61" s="26"/>
      <c r="B61" s="18" t="s">
        <v>10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</row>
    <row r="62" spans="1:20" x14ac:dyDescent="0.25">
      <c r="A62" s="26"/>
      <c r="B62" s="6" t="s">
        <v>7</v>
      </c>
      <c r="C62" s="2">
        <v>0.18431</v>
      </c>
      <c r="D62" s="3">
        <v>0.21831999999999999</v>
      </c>
      <c r="E62" s="2">
        <v>0.21820000000000001</v>
      </c>
      <c r="F62" s="2">
        <v>0.21806</v>
      </c>
      <c r="G62" s="2">
        <v>0.218</v>
      </c>
      <c r="H62" s="2">
        <v>0.21790999999999999</v>
      </c>
      <c r="I62" s="2">
        <v>0.21786</v>
      </c>
      <c r="J62" s="2">
        <v>0.21779999999999999</v>
      </c>
      <c r="K62" s="2">
        <v>0.21773999999999999</v>
      </c>
      <c r="L62" s="2">
        <v>0.21767</v>
      </c>
      <c r="M62" s="2">
        <v>0.21762000000000001</v>
      </c>
      <c r="N62" s="2"/>
      <c r="O62" s="2"/>
      <c r="P62" s="2"/>
      <c r="Q62" s="2"/>
      <c r="R62" s="8">
        <f t="shared" ref="R62:R63" si="8">AVERAGE(C62:Q62)</f>
        <v>0.21486272727272729</v>
      </c>
      <c r="S62" s="9">
        <f>R62/SUM(R62,R78,R94,R110,R46,R30,R14)</f>
        <v>0.15357329899064198</v>
      </c>
    </row>
    <row r="63" spans="1:20" x14ac:dyDescent="0.25">
      <c r="A63" s="26"/>
      <c r="B63" s="7" t="s">
        <v>8</v>
      </c>
      <c r="C63" s="2">
        <v>4.5399000000000003</v>
      </c>
      <c r="D63" s="3">
        <v>0.47012999999999999</v>
      </c>
      <c r="E63" s="2">
        <v>0.46603</v>
      </c>
      <c r="F63" s="2">
        <v>0.46379999999999999</v>
      </c>
      <c r="G63" s="2">
        <v>0.46216000000000002</v>
      </c>
      <c r="H63" s="2">
        <v>0.46093000000000001</v>
      </c>
      <c r="I63" s="2">
        <v>0.45998</v>
      </c>
      <c r="J63" s="2">
        <v>0.45910000000000001</v>
      </c>
      <c r="K63" s="2">
        <v>0.45835999999999999</v>
      </c>
      <c r="L63" s="2">
        <v>0.45772000000000002</v>
      </c>
      <c r="M63" s="2">
        <v>0.45707999999999999</v>
      </c>
      <c r="N63" s="2"/>
      <c r="O63" s="2"/>
      <c r="P63" s="2"/>
      <c r="Q63" s="2"/>
      <c r="R63" s="8">
        <f t="shared" si="8"/>
        <v>0.83229000000000009</v>
      </c>
      <c r="S63" s="9">
        <f>R63/SUM(R63,R79,R95,R111,R47,R31,R15)</f>
        <v>0.18955668880013421</v>
      </c>
    </row>
    <row r="64" spans="1:20" x14ac:dyDescent="0.25">
      <c r="A64" s="26"/>
      <c r="B64" s="7" t="s">
        <v>9</v>
      </c>
      <c r="C64" s="2">
        <v>3.4507000000000001E-3</v>
      </c>
      <c r="D64" s="2">
        <v>3.2776E-2</v>
      </c>
      <c r="E64" s="2">
        <v>3.4712E-2</v>
      </c>
      <c r="F64" s="2">
        <v>3.5743999999999998E-2</v>
      </c>
      <c r="G64" s="2">
        <v>3.6427000000000001E-2</v>
      </c>
      <c r="H64" s="2">
        <v>3.6887999999999997E-2</v>
      </c>
      <c r="I64" s="2">
        <v>3.7245E-2</v>
      </c>
      <c r="J64" s="2">
        <v>3.7539000000000003E-2</v>
      </c>
      <c r="K64" s="2">
        <v>3.7825999999999999E-2</v>
      </c>
      <c r="L64" s="2">
        <v>3.805E-2</v>
      </c>
      <c r="M64" s="2">
        <v>3.8228999999999999E-2</v>
      </c>
      <c r="N64" s="2"/>
      <c r="O64" s="2"/>
      <c r="P64" s="2"/>
      <c r="Q64" s="2"/>
      <c r="R64" s="8">
        <f>AVERAGE(C64:Q64)</f>
        <v>3.3535154545454554E-2</v>
      </c>
      <c r="S64" s="9">
        <f>R64/SUM(R64,R80,R96,R112,R48,R32,R16)</f>
        <v>8.8765249392180404E-2</v>
      </c>
    </row>
    <row r="65" spans="1:20" x14ac:dyDescent="0.25">
      <c r="A65" s="26"/>
      <c r="B65" s="20" t="s">
        <v>11</v>
      </c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11">
        <v>6930.9520000000002</v>
      </c>
    </row>
    <row r="66" spans="1:20" ht="15.75" customHeight="1" thickBot="1" x14ac:dyDescent="0.3">
      <c r="A66" s="27"/>
      <c r="B66" s="22" t="s">
        <v>13</v>
      </c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10">
        <f>1 - AVERAGE(S54,S55,S56,S58:S60,S62:S64)</f>
        <v>0.88987316009757744</v>
      </c>
      <c r="T66" s="1">
        <f>1-SQRT(SUMSQ(S54:S56,S58:S60,S62:S64)) / SQRT(9)</f>
        <v>0.88463539592320184</v>
      </c>
    </row>
  </sheetData>
  <mergeCells count="41">
    <mergeCell ref="B13:S13"/>
    <mergeCell ref="B17:R17"/>
    <mergeCell ref="B18:R18"/>
    <mergeCell ref="A37:A50"/>
    <mergeCell ref="A19:A20"/>
    <mergeCell ref="B19:B20"/>
    <mergeCell ref="C19:Q19"/>
    <mergeCell ref="R19:R20"/>
    <mergeCell ref="B25:S25"/>
    <mergeCell ref="B29:S29"/>
    <mergeCell ref="B33:R33"/>
    <mergeCell ref="B34:R34"/>
    <mergeCell ref="A35:A36"/>
    <mergeCell ref="B35:B36"/>
    <mergeCell ref="C35:Q35"/>
    <mergeCell ref="R35:R36"/>
    <mergeCell ref="A1:S2"/>
    <mergeCell ref="B57:S57"/>
    <mergeCell ref="B61:S61"/>
    <mergeCell ref="A51:A52"/>
    <mergeCell ref="B21:S21"/>
    <mergeCell ref="A21:A34"/>
    <mergeCell ref="B9:S9"/>
    <mergeCell ref="A3:A4"/>
    <mergeCell ref="B3:B4"/>
    <mergeCell ref="C3:Q3"/>
    <mergeCell ref="R3:R4"/>
    <mergeCell ref="A5:A18"/>
    <mergeCell ref="B5:S5"/>
    <mergeCell ref="A53:A66"/>
    <mergeCell ref="B65:R65"/>
    <mergeCell ref="B66:R66"/>
    <mergeCell ref="B51:B52"/>
    <mergeCell ref="C51:Q51"/>
    <mergeCell ref="R51:R52"/>
    <mergeCell ref="B53:S53"/>
    <mergeCell ref="B37:S37"/>
    <mergeCell ref="B41:S41"/>
    <mergeCell ref="B45:S45"/>
    <mergeCell ref="B49:R49"/>
    <mergeCell ref="B50:R50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2DCCD-869A-454C-99DE-3AB412312DA7}">
  <dimension ref="A1:T66"/>
  <sheetViews>
    <sheetView tabSelected="1" zoomScale="85" zoomScaleNormal="85" workbookViewId="0">
      <selection activeCell="U9" sqref="U9"/>
    </sheetView>
  </sheetViews>
  <sheetFormatPr baseColWidth="10" defaultRowHeight="15" x14ac:dyDescent="0.25"/>
  <cols>
    <col min="20" max="20" width="15" customWidth="1"/>
  </cols>
  <sheetData>
    <row r="1" spans="1:20" x14ac:dyDescent="0.25">
      <c r="A1" s="24" t="s">
        <v>15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30" t="s">
        <v>16</v>
      </c>
    </row>
    <row r="2" spans="1:20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x14ac:dyDescent="0.25">
      <c r="A3" s="17" t="s">
        <v>0</v>
      </c>
      <c r="B3" s="17" t="s">
        <v>1</v>
      </c>
      <c r="C3" s="17" t="s">
        <v>2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 t="s">
        <v>3</v>
      </c>
      <c r="S3" s="4" t="s">
        <v>4</v>
      </c>
      <c r="T3" s="25"/>
    </row>
    <row r="4" spans="1:20" x14ac:dyDescent="0.25">
      <c r="A4" s="17"/>
      <c r="B4" s="17"/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6</v>
      </c>
      <c r="I4" s="5">
        <v>7</v>
      </c>
      <c r="J4" s="5">
        <v>8</v>
      </c>
      <c r="K4" s="5">
        <v>9</v>
      </c>
      <c r="L4" s="5">
        <v>10</v>
      </c>
      <c r="M4" s="5">
        <v>11</v>
      </c>
      <c r="N4" s="5">
        <v>12</v>
      </c>
      <c r="O4" s="5">
        <v>13</v>
      </c>
      <c r="P4" s="5">
        <v>14</v>
      </c>
      <c r="Q4" s="5">
        <v>15</v>
      </c>
      <c r="R4" s="17"/>
      <c r="S4" s="4" t="s">
        <v>5</v>
      </c>
      <c r="T4" s="25"/>
    </row>
    <row r="5" spans="1:20" x14ac:dyDescent="0.25">
      <c r="A5" s="26">
        <v>8</v>
      </c>
      <c r="B5" s="31" t="s">
        <v>6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0" x14ac:dyDescent="0.25">
      <c r="A6" s="26"/>
      <c r="B6" s="6" t="s">
        <v>7</v>
      </c>
      <c r="C6" s="2">
        <v>0.24501000000000001</v>
      </c>
      <c r="D6" s="3">
        <v>0.28162999999999999</v>
      </c>
      <c r="E6" s="2">
        <v>0.28033000000000002</v>
      </c>
      <c r="F6" s="2">
        <v>0.28144000000000002</v>
      </c>
      <c r="G6" s="2">
        <v>0.28077999999999997</v>
      </c>
      <c r="H6" s="2">
        <v>0.28134999999999999</v>
      </c>
      <c r="I6" s="2">
        <v>0.28111999999999998</v>
      </c>
      <c r="J6" s="2">
        <v>0.28198000000000001</v>
      </c>
      <c r="K6" s="2">
        <v>0.28086</v>
      </c>
      <c r="L6" s="2">
        <v>0.28127999999999997</v>
      </c>
      <c r="M6" s="2">
        <v>0.28066000000000002</v>
      </c>
      <c r="N6" s="2"/>
      <c r="O6" s="2"/>
      <c r="P6" s="2"/>
      <c r="Q6" s="2"/>
      <c r="R6" s="8">
        <f>AVERAGE(C6:Q6)</f>
        <v>0.27785818181818184</v>
      </c>
      <c r="S6" s="9">
        <f>R6/SUM(R6,R22,R38,R54)</f>
        <v>0.3572063843786778</v>
      </c>
      <c r="T6" s="12">
        <f>(Tabelle1!R6 - 'Verbesserte DT_CONTROLS'!R6) / Tabelle1!R6</f>
        <v>0</v>
      </c>
    </row>
    <row r="7" spans="1:20" x14ac:dyDescent="0.25">
      <c r="A7" s="26"/>
      <c r="B7" s="7" t="s">
        <v>8</v>
      </c>
      <c r="C7" s="2">
        <v>0.51868000000000003</v>
      </c>
      <c r="D7" s="3">
        <v>0.45622000000000001</v>
      </c>
      <c r="E7" s="2">
        <v>0.48481999999999997</v>
      </c>
      <c r="F7" s="2">
        <v>0.45724999999999999</v>
      </c>
      <c r="G7" s="2">
        <v>0.47033000000000003</v>
      </c>
      <c r="H7" s="2">
        <v>0.46759000000000001</v>
      </c>
      <c r="I7" s="2">
        <v>0.45590000000000003</v>
      </c>
      <c r="J7" s="2">
        <v>0.48142000000000001</v>
      </c>
      <c r="K7" s="2">
        <v>0.45956000000000002</v>
      </c>
      <c r="L7" s="2">
        <v>0.45223000000000002</v>
      </c>
      <c r="M7" s="2">
        <v>0.45790999999999998</v>
      </c>
      <c r="N7" s="2"/>
      <c r="O7" s="2"/>
      <c r="P7" s="2"/>
      <c r="Q7" s="2"/>
      <c r="R7" s="8">
        <f>AVERAGE(C7:Q7)</f>
        <v>0.46926454545454549</v>
      </c>
      <c r="S7" s="9">
        <f>R7/SUM(R7,R23,R39,R55)</f>
        <v>0.32747251771249924</v>
      </c>
      <c r="T7" s="12">
        <f>(Tabelle1!R7 - 'Verbesserte DT_CONTROLS'!R7) / Tabelle1!R7</f>
        <v>0</v>
      </c>
    </row>
    <row r="8" spans="1:20" x14ac:dyDescent="0.25">
      <c r="A8" s="26"/>
      <c r="B8" s="7" t="s">
        <v>9</v>
      </c>
      <c r="C8" s="2">
        <v>1.5619000000000001E-4</v>
      </c>
      <c r="D8" s="2">
        <v>9.3492E-4</v>
      </c>
      <c r="E8" s="2">
        <v>1.3301000000000001E-3</v>
      </c>
      <c r="F8" s="2">
        <v>1.0726999999999999E-4</v>
      </c>
      <c r="G8" s="2">
        <v>1.1025E-3</v>
      </c>
      <c r="H8" s="2">
        <v>2.3576999999999999E-3</v>
      </c>
      <c r="I8" s="2">
        <v>1.639E-3</v>
      </c>
      <c r="J8" s="2">
        <v>5.5193999999999998E-3</v>
      </c>
      <c r="K8" s="2">
        <v>1.1291000000000001E-3</v>
      </c>
      <c r="L8" s="2">
        <v>3.1817E-3</v>
      </c>
      <c r="M8" s="2">
        <v>1.3737000000000001E-3</v>
      </c>
      <c r="N8" s="2"/>
      <c r="O8" s="2"/>
      <c r="P8" s="2"/>
      <c r="Q8" s="2"/>
      <c r="R8" s="8">
        <f>AVERAGE(C8:Q8)</f>
        <v>1.711961818181818E-3</v>
      </c>
      <c r="S8" s="9">
        <f>R8/SUM(R8,R24,R40,R56)</f>
        <v>0.16145390218101635</v>
      </c>
      <c r="T8" s="12">
        <f>(Tabelle1!R8 - 'Verbesserte DT_CONTROLS'!R8) / Tabelle1!R8</f>
        <v>0</v>
      </c>
    </row>
    <row r="9" spans="1:20" x14ac:dyDescent="0.25">
      <c r="A9" s="26"/>
      <c r="B9" s="31" t="s">
        <v>12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  <row r="10" spans="1:20" x14ac:dyDescent="0.25">
      <c r="A10" s="26"/>
      <c r="B10" s="6" t="s">
        <v>7</v>
      </c>
      <c r="C10" s="2">
        <v>0.24501000000000001</v>
      </c>
      <c r="D10" s="3">
        <v>0.28161999999999998</v>
      </c>
      <c r="E10" s="2">
        <v>0.28032000000000001</v>
      </c>
      <c r="F10" s="2">
        <v>0.28144000000000002</v>
      </c>
      <c r="G10" s="2">
        <v>0.28077999999999997</v>
      </c>
      <c r="H10" s="2">
        <v>0.28134999999999999</v>
      </c>
      <c r="I10" s="2">
        <v>0.28111000000000003</v>
      </c>
      <c r="J10" s="2">
        <v>0.28198000000000001</v>
      </c>
      <c r="K10" s="2">
        <v>0.28086</v>
      </c>
      <c r="L10" s="2">
        <v>0.28127999999999997</v>
      </c>
      <c r="M10" s="2">
        <v>0.28066000000000002</v>
      </c>
      <c r="N10" s="2"/>
      <c r="O10" s="2"/>
      <c r="P10" s="2"/>
      <c r="Q10" s="2"/>
      <c r="R10" s="8">
        <f>AVERAGE(C10:Q10)</f>
        <v>0.27785545454545457</v>
      </c>
      <c r="S10" s="9">
        <f>R10/SUM(R10,R26,R42,R58)</f>
        <v>0.35720517433913929</v>
      </c>
      <c r="T10" s="12">
        <f>(Tabelle1!R10 - 'Verbesserte DT_CONTROLS'!R10) / Tabelle1!R10</f>
        <v>0</v>
      </c>
    </row>
    <row r="11" spans="1:20" x14ac:dyDescent="0.25">
      <c r="A11" s="26"/>
      <c r="B11" s="7" t="s">
        <v>8</v>
      </c>
      <c r="C11" s="2">
        <v>0.51868000000000003</v>
      </c>
      <c r="D11" s="3">
        <v>0.45622000000000001</v>
      </c>
      <c r="E11" s="2">
        <v>0.48481999999999997</v>
      </c>
      <c r="F11" s="2">
        <v>0.45724999999999999</v>
      </c>
      <c r="G11" s="2">
        <v>0.47033000000000003</v>
      </c>
      <c r="H11" s="2">
        <v>0.46759000000000001</v>
      </c>
      <c r="I11" s="2">
        <v>0.45590000000000003</v>
      </c>
      <c r="J11" s="2">
        <v>0.48142000000000001</v>
      </c>
      <c r="K11" s="2">
        <v>0.45956000000000002</v>
      </c>
      <c r="L11" s="2">
        <v>0.45223000000000002</v>
      </c>
      <c r="M11" s="2">
        <v>0.45790999999999998</v>
      </c>
      <c r="N11" s="2"/>
      <c r="O11" s="2"/>
      <c r="P11" s="2"/>
      <c r="Q11" s="2"/>
      <c r="R11" s="8">
        <f>AVERAGE(C11:Q11)</f>
        <v>0.46926454545454549</v>
      </c>
      <c r="S11" s="9">
        <f>R11/SUM(R11,R27,R43,R59)</f>
        <v>0.32747251771249924</v>
      </c>
      <c r="T11" s="12">
        <f>(Tabelle1!R11 - 'Verbesserte DT_CONTROLS'!R11) / Tabelle1!R11</f>
        <v>0</v>
      </c>
    </row>
    <row r="12" spans="1:20" x14ac:dyDescent="0.25">
      <c r="A12" s="26"/>
      <c r="B12" s="7" t="s">
        <v>9</v>
      </c>
      <c r="C12" s="2">
        <v>1.5619000000000001E-4</v>
      </c>
      <c r="D12" s="2">
        <v>9.3492E-4</v>
      </c>
      <c r="E12" s="2">
        <v>1.3301000000000001E-3</v>
      </c>
      <c r="F12" s="2">
        <v>1.0726999999999999E-4</v>
      </c>
      <c r="G12" s="2">
        <v>1.1025E-3</v>
      </c>
      <c r="H12" s="2">
        <v>2.3576999999999999E-3</v>
      </c>
      <c r="I12" s="2">
        <v>1.639E-3</v>
      </c>
      <c r="J12" s="2">
        <v>5.5193999999999998E-3</v>
      </c>
      <c r="K12" s="2">
        <v>1.1291000000000001E-3</v>
      </c>
      <c r="L12" s="2">
        <v>3.1817E-3</v>
      </c>
      <c r="M12" s="2">
        <v>1.3737000000000001E-3</v>
      </c>
      <c r="N12" s="2"/>
      <c r="O12" s="2"/>
      <c r="P12" s="2"/>
      <c r="Q12" s="2"/>
      <c r="R12" s="8">
        <f>AVERAGE(C12:Q12)</f>
        <v>1.711961818181818E-3</v>
      </c>
      <c r="S12" s="9">
        <f>R12/SUM(R12,R28,R44,R60)</f>
        <v>0.17706183310679374</v>
      </c>
      <c r="T12" s="12">
        <f>(Tabelle1!R12 - 'Verbesserte DT_CONTROLS'!R12) / Tabelle1!R12</f>
        <v>0</v>
      </c>
    </row>
    <row r="13" spans="1:20" x14ac:dyDescent="0.25">
      <c r="A13" s="26"/>
      <c r="B13" s="31" t="s">
        <v>10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</row>
    <row r="14" spans="1:20" x14ac:dyDescent="0.25">
      <c r="A14" s="26"/>
      <c r="B14" s="6" t="s">
        <v>7</v>
      </c>
      <c r="C14" s="2">
        <v>0.27968999999999999</v>
      </c>
      <c r="D14" s="3">
        <v>0.39439000000000002</v>
      </c>
      <c r="E14" s="2">
        <v>0.38823999999999997</v>
      </c>
      <c r="F14" s="2">
        <v>0.38505</v>
      </c>
      <c r="G14" s="2">
        <v>0.38279000000000002</v>
      </c>
      <c r="H14" s="2">
        <v>0.38102000000000003</v>
      </c>
      <c r="I14" s="2">
        <v>0.37974999999999998</v>
      </c>
      <c r="J14" s="2">
        <v>0.37862000000000001</v>
      </c>
      <c r="K14" s="2">
        <v>0.37774999999999997</v>
      </c>
      <c r="L14" s="2">
        <v>0.37697999999999998</v>
      </c>
      <c r="M14" s="2">
        <v>0.37626999999999999</v>
      </c>
      <c r="N14" s="2"/>
      <c r="O14" s="2"/>
      <c r="P14" s="2"/>
      <c r="Q14" s="2"/>
      <c r="R14" s="8">
        <f>AVERAGE(C14:Q14)</f>
        <v>0.37277727272727273</v>
      </c>
      <c r="S14" s="9">
        <f>R14/SUM(R14,R30,R46,R62)</f>
        <v>0.26644284138121038</v>
      </c>
      <c r="T14" s="12">
        <f>(Tabelle1!R14 - 'Verbesserte DT_CONTROLS'!R14) / Tabelle1!R14</f>
        <v>0</v>
      </c>
    </row>
    <row r="15" spans="1:20" x14ac:dyDescent="0.25">
      <c r="A15" s="26"/>
      <c r="B15" s="7" t="s">
        <v>8</v>
      </c>
      <c r="C15" s="2">
        <v>4.5255000000000001</v>
      </c>
      <c r="D15" s="3">
        <v>1.0845</v>
      </c>
      <c r="E15" s="2">
        <v>1.0788</v>
      </c>
      <c r="F15" s="2">
        <v>1.0754999999999999</v>
      </c>
      <c r="G15" s="2">
        <v>1.0731999999999999</v>
      </c>
      <c r="H15" s="2">
        <v>1.0711999999999999</v>
      </c>
      <c r="I15" s="2">
        <v>1.0697000000000001</v>
      </c>
      <c r="J15" s="2">
        <v>1.0684</v>
      </c>
      <c r="K15" s="2">
        <v>1.0673999999999999</v>
      </c>
      <c r="L15" s="2">
        <v>1.0665</v>
      </c>
      <c r="M15" s="2">
        <v>1.0656000000000001</v>
      </c>
      <c r="N15" s="2"/>
      <c r="O15" s="2"/>
      <c r="P15" s="2"/>
      <c r="Q15" s="2"/>
      <c r="R15" s="8">
        <f>AVERAGE(C15:Q15)</f>
        <v>1.3860272727272727</v>
      </c>
      <c r="S15" s="9">
        <f>R15/SUM(R15,R31,R47,R63)</f>
        <v>0.31567210996751405</v>
      </c>
      <c r="T15" s="12">
        <f>(Tabelle1!R15 - 'Verbesserte DT_CONTROLS'!R15) / Tabelle1!R15</f>
        <v>0</v>
      </c>
    </row>
    <row r="16" spans="1:20" x14ac:dyDescent="0.25">
      <c r="A16" s="26"/>
      <c r="B16" s="7" t="s">
        <v>9</v>
      </c>
      <c r="C16" s="2">
        <v>6.7308000000000003E-3</v>
      </c>
      <c r="D16" s="2">
        <v>5.9844000000000001E-2</v>
      </c>
      <c r="E16" s="2">
        <v>6.7388000000000003E-2</v>
      </c>
      <c r="F16" s="2">
        <v>6.9096000000000005E-2</v>
      </c>
      <c r="G16" s="2">
        <v>6.3905000000000003E-2</v>
      </c>
      <c r="H16" s="2">
        <v>6.0606E-2</v>
      </c>
      <c r="I16" s="2">
        <v>5.7894000000000001E-2</v>
      </c>
      <c r="J16" s="2">
        <v>5.5745000000000003E-2</v>
      </c>
      <c r="K16" s="2">
        <v>5.4018999999999998E-2</v>
      </c>
      <c r="L16" s="2">
        <v>5.2323000000000001E-2</v>
      </c>
      <c r="M16" s="2">
        <v>5.1110999999999997E-2</v>
      </c>
      <c r="N16" s="2"/>
      <c r="O16" s="2"/>
      <c r="P16" s="2"/>
      <c r="Q16" s="2"/>
      <c r="R16" s="8">
        <f>AVERAGE(C16:Q16)</f>
        <v>5.4423799999999994E-2</v>
      </c>
      <c r="S16" s="9">
        <f>R16/SUM(R16,R32,R48,R64)</f>
        <v>0.14405605834683549</v>
      </c>
      <c r="T16" s="12">
        <f>(Tabelle1!R16 - 'Verbesserte DT_CONTROLS'!R16) / Tabelle1!R16</f>
        <v>0</v>
      </c>
    </row>
    <row r="17" spans="1:20" x14ac:dyDescent="0.25">
      <c r="A17" s="26"/>
      <c r="B17" s="21" t="s">
        <v>11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15">
        <v>21331.276000000002</v>
      </c>
      <c r="T17" s="13"/>
    </row>
    <row r="18" spans="1:20" x14ac:dyDescent="0.25">
      <c r="A18" s="28"/>
      <c r="B18" s="29" t="s">
        <v>13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10">
        <f>1 - AVERAGE(S6,S7,S8,S10:S12,S14:S16)</f>
        <v>0.72955074009709053</v>
      </c>
      <c r="T18" s="12"/>
    </row>
    <row r="19" spans="1:20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 t="s">
        <v>3</v>
      </c>
      <c r="S19" s="4" t="s">
        <v>4</v>
      </c>
      <c r="T19" s="33"/>
    </row>
    <row r="20" spans="1:20" x14ac:dyDescent="0.25">
      <c r="A20" s="17"/>
      <c r="B20" s="17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17"/>
      <c r="S20" s="4" t="s">
        <v>5</v>
      </c>
      <c r="T20" s="33"/>
    </row>
    <row r="21" spans="1:20" x14ac:dyDescent="0.25">
      <c r="A21" s="26">
        <v>9</v>
      </c>
      <c r="B21" s="31" t="s">
        <v>17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spans="1:20" x14ac:dyDescent="0.25">
      <c r="A22" s="26"/>
      <c r="B22" s="6" t="s">
        <v>7</v>
      </c>
      <c r="C22" s="2">
        <v>0.18187</v>
      </c>
      <c r="D22" s="3">
        <v>0.31363999999999997</v>
      </c>
      <c r="E22" s="2">
        <v>0.31703999999999999</v>
      </c>
      <c r="F22" s="2">
        <v>0.26193</v>
      </c>
      <c r="G22" s="2">
        <v>0.31718000000000002</v>
      </c>
      <c r="H22" s="2">
        <v>0.31734000000000001</v>
      </c>
      <c r="I22" s="2">
        <v>0.31716</v>
      </c>
      <c r="J22" s="2">
        <v>0.31572</v>
      </c>
      <c r="K22" s="2">
        <v>0.31547999999999998</v>
      </c>
      <c r="L22" s="2">
        <v>0.31526999999999999</v>
      </c>
      <c r="M22" s="2">
        <v>0.31658999999999998</v>
      </c>
      <c r="N22" s="2"/>
      <c r="O22" s="2"/>
      <c r="P22" s="2"/>
      <c r="Q22" s="2"/>
      <c r="R22" s="8">
        <f t="shared" ref="R22:R24" si="0">AVERAGE(C22:Q22)</f>
        <v>0.29902000000000001</v>
      </c>
      <c r="S22" s="9">
        <f>R22/SUM(R22,R38,R54,R70,R6)</f>
        <v>0.38441140137743079</v>
      </c>
      <c r="T22" s="12">
        <f>(Tabelle1!R22 - 'Verbesserte DT_CONTROLS'!R22) / Tabelle1!R22</f>
        <v>0</v>
      </c>
    </row>
    <row r="23" spans="1:20" x14ac:dyDescent="0.25">
      <c r="A23" s="26"/>
      <c r="B23" s="7" t="s">
        <v>8</v>
      </c>
      <c r="C23" s="2">
        <v>0.47117999999999999</v>
      </c>
      <c r="D23" s="3">
        <v>0.50458999999999998</v>
      </c>
      <c r="E23" s="2">
        <v>0.49701000000000001</v>
      </c>
      <c r="F23" s="2">
        <v>0.50065999999999999</v>
      </c>
      <c r="G23" s="2">
        <v>0.49192999999999998</v>
      </c>
      <c r="H23" s="2">
        <v>0.49475999999999998</v>
      </c>
      <c r="I23" s="2">
        <v>0.49445</v>
      </c>
      <c r="J23" s="2">
        <v>0.50378999999999996</v>
      </c>
      <c r="K23" s="2">
        <v>0.50056</v>
      </c>
      <c r="L23" s="2">
        <v>0.49828</v>
      </c>
      <c r="M23" s="2">
        <v>0.49653999999999998</v>
      </c>
      <c r="N23" s="2"/>
      <c r="O23" s="2"/>
      <c r="P23" s="2"/>
      <c r="Q23" s="2"/>
      <c r="R23" s="8">
        <f t="shared" si="0"/>
        <v>0.49579545454545448</v>
      </c>
      <c r="S23" s="9">
        <f>R23/SUM(R23,R39,R55,R71,R7)</f>
        <v>0.34598690087090683</v>
      </c>
      <c r="T23" s="12">
        <f>(Tabelle1!R23 - 'Verbesserte DT_CONTROLS'!R23) / Tabelle1!R23</f>
        <v>0</v>
      </c>
    </row>
    <row r="24" spans="1:20" x14ac:dyDescent="0.25">
      <c r="A24" s="26"/>
      <c r="B24" s="7" t="s">
        <v>9</v>
      </c>
      <c r="C24" s="2">
        <v>4.1773E-4</v>
      </c>
      <c r="D24" s="2">
        <v>4.1653999999999997E-3</v>
      </c>
      <c r="E24" s="2">
        <v>1.2224E-4</v>
      </c>
      <c r="F24" s="2">
        <v>2.7146000000000001E-4</v>
      </c>
      <c r="G24" s="2">
        <v>5.0172000000000003E-3</v>
      </c>
      <c r="H24" s="2">
        <v>2.5574E-3</v>
      </c>
      <c r="I24" s="2">
        <v>2.7564999999999998E-3</v>
      </c>
      <c r="J24" s="2">
        <v>1.9039E-3</v>
      </c>
      <c r="K24" s="2">
        <v>3.7272999999999998E-3</v>
      </c>
      <c r="L24" s="2">
        <v>3.2721999999999998E-3</v>
      </c>
      <c r="M24" s="2">
        <v>2.5317999999999998E-3</v>
      </c>
      <c r="N24" s="2"/>
      <c r="O24" s="2"/>
      <c r="P24" s="2"/>
      <c r="Q24" s="2"/>
      <c r="R24" s="8">
        <f t="shared" si="0"/>
        <v>2.4311936363636366E-3</v>
      </c>
      <c r="S24" s="9">
        <f>R24/SUM(R24,R40,R56,R72,R8)</f>
        <v>0.22928414371147851</v>
      </c>
      <c r="T24" s="12">
        <f>(Tabelle1!R24 - 'Verbesserte DT_CONTROLS'!R24) / Tabelle1!R24</f>
        <v>0</v>
      </c>
    </row>
    <row r="25" spans="1:20" x14ac:dyDescent="0.25">
      <c r="A25" s="26"/>
      <c r="B25" s="31" t="s">
        <v>12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</row>
    <row r="26" spans="1:20" x14ac:dyDescent="0.25">
      <c r="A26" s="26"/>
      <c r="B26" s="6" t="s">
        <v>7</v>
      </c>
      <c r="C26" s="2">
        <v>0.18187</v>
      </c>
      <c r="D26" s="3">
        <v>0.31363999999999997</v>
      </c>
      <c r="E26" s="2">
        <v>0.31703999999999999</v>
      </c>
      <c r="F26" s="2">
        <v>0.26193</v>
      </c>
      <c r="G26" s="2">
        <v>0.31718000000000002</v>
      </c>
      <c r="H26" s="2">
        <v>0.31734000000000001</v>
      </c>
      <c r="I26" s="2">
        <v>0.31716</v>
      </c>
      <c r="J26" s="2">
        <v>0.31572</v>
      </c>
      <c r="K26" s="2">
        <v>0.31547999999999998</v>
      </c>
      <c r="L26" s="2">
        <v>0.31526999999999999</v>
      </c>
      <c r="M26" s="2">
        <v>0.31658999999999998</v>
      </c>
      <c r="N26" s="2"/>
      <c r="O26" s="2"/>
      <c r="P26" s="2"/>
      <c r="Q26" s="2"/>
      <c r="R26" s="8">
        <f t="shared" ref="R26:R28" si="1">AVERAGE(C26:Q26)</f>
        <v>0.29902000000000001</v>
      </c>
      <c r="S26" s="9">
        <f>R26/SUM(R26,R42,R58,R74,R10)</f>
        <v>0.38441387233381114</v>
      </c>
      <c r="T26" s="12">
        <f>(Tabelle1!R26 - 'Verbesserte DT_CONTROLS'!R26) / Tabelle1!R26</f>
        <v>0</v>
      </c>
    </row>
    <row r="27" spans="1:20" x14ac:dyDescent="0.25">
      <c r="A27" s="26"/>
      <c r="B27" s="7" t="s">
        <v>8</v>
      </c>
      <c r="C27" s="2">
        <v>0.47117999999999999</v>
      </c>
      <c r="D27" s="3">
        <v>0.50458999999999998</v>
      </c>
      <c r="E27" s="2">
        <v>0.49701000000000001</v>
      </c>
      <c r="F27" s="2">
        <v>0.50065999999999999</v>
      </c>
      <c r="G27" s="2">
        <v>0.49192999999999998</v>
      </c>
      <c r="H27" s="2">
        <v>0.49475999999999998</v>
      </c>
      <c r="I27" s="2">
        <v>0.49445</v>
      </c>
      <c r="J27" s="2">
        <v>0.50378999999999996</v>
      </c>
      <c r="K27" s="2">
        <v>0.50056</v>
      </c>
      <c r="L27" s="2">
        <v>0.49828</v>
      </c>
      <c r="M27" s="2">
        <v>0.49653999999999998</v>
      </c>
      <c r="N27" s="2"/>
      <c r="O27" s="2"/>
      <c r="P27" s="2"/>
      <c r="Q27" s="2"/>
      <c r="R27" s="8">
        <f t="shared" si="1"/>
        <v>0.49579545454545448</v>
      </c>
      <c r="S27" s="9">
        <f>R27/SUM(R27,R43,R59,R75,R11)</f>
        <v>0.34598690087090683</v>
      </c>
      <c r="T27" s="12">
        <f>(Tabelle1!R27 - 'Verbesserte DT_CONTROLS'!R27) / Tabelle1!R27</f>
        <v>0</v>
      </c>
    </row>
    <row r="28" spans="1:20" x14ac:dyDescent="0.25">
      <c r="A28" s="26"/>
      <c r="B28" s="7" t="s">
        <v>9</v>
      </c>
      <c r="C28" s="2">
        <v>4.1773E-4</v>
      </c>
      <c r="D28" s="2">
        <v>4.1653999999999997E-3</v>
      </c>
      <c r="E28" s="2">
        <v>1.2224E-4</v>
      </c>
      <c r="F28" s="2">
        <v>2.7146000000000001E-4</v>
      </c>
      <c r="G28" s="2">
        <v>5.0172000000000003E-3</v>
      </c>
      <c r="H28" s="2">
        <v>2.6475000000000001E-4</v>
      </c>
      <c r="I28" s="2">
        <v>2.7564999999999998E-3</v>
      </c>
      <c r="J28" s="2">
        <v>1.9039E-3</v>
      </c>
      <c r="K28" s="2">
        <v>3.7272999999999998E-3</v>
      </c>
      <c r="L28" s="2">
        <v>3.2721999999999998E-3</v>
      </c>
      <c r="M28" s="2">
        <v>2.5317999999999998E-3</v>
      </c>
      <c r="N28" s="2"/>
      <c r="O28" s="2"/>
      <c r="P28" s="2"/>
      <c r="Q28" s="2"/>
      <c r="R28" s="8">
        <f t="shared" si="1"/>
        <v>2.2227709090909091E-3</v>
      </c>
      <c r="S28" s="9">
        <f>R28/SUM(R28,R44,R60,R76,R12)</f>
        <v>0.22989291440978391</v>
      </c>
      <c r="T28" s="12">
        <f>(Tabelle1!R28 - 'Verbesserte DT_CONTROLS'!R28) / Tabelle1!R28</f>
        <v>0</v>
      </c>
    </row>
    <row r="29" spans="1:20" x14ac:dyDescent="0.25">
      <c r="A29" s="26"/>
      <c r="B29" s="31" t="s">
        <v>10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spans="1:20" x14ac:dyDescent="0.25">
      <c r="A30" s="26"/>
      <c r="B30" s="6" t="s">
        <v>7</v>
      </c>
      <c r="C30" s="2">
        <v>0.22206999999999999</v>
      </c>
      <c r="D30" s="3">
        <v>0.29785</v>
      </c>
      <c r="E30" s="2">
        <v>0.29615999999999998</v>
      </c>
      <c r="F30" s="2">
        <v>0.31663000000000002</v>
      </c>
      <c r="G30" s="2">
        <v>0.29577999999999999</v>
      </c>
      <c r="H30" s="2">
        <v>0.29565000000000002</v>
      </c>
      <c r="I30" s="2">
        <v>0.29553000000000001</v>
      </c>
      <c r="J30" s="2">
        <v>0.29543000000000003</v>
      </c>
      <c r="K30" s="2">
        <v>0.29536000000000001</v>
      </c>
      <c r="L30" s="2">
        <v>0.29529</v>
      </c>
      <c r="M30" s="2">
        <v>0.29524</v>
      </c>
      <c r="N30" s="2"/>
      <c r="O30" s="2"/>
      <c r="P30" s="2"/>
      <c r="Q30" s="2"/>
      <c r="R30" s="8">
        <f t="shared" ref="R30:R32" si="2">AVERAGE(C30:Q30)</f>
        <v>0.29099909090909093</v>
      </c>
      <c r="S30" s="9">
        <f>R30/SUM(R30,R46,R62,R78,R14)</f>
        <v>0.20799182325123231</v>
      </c>
      <c r="T30" s="12">
        <f>(Tabelle1!R30 - 'Verbesserte DT_CONTROLS'!R30) / Tabelle1!R30</f>
        <v>0</v>
      </c>
    </row>
    <row r="31" spans="1:20" x14ac:dyDescent="0.25">
      <c r="A31" s="26"/>
      <c r="B31" s="7" t="s">
        <v>8</v>
      </c>
      <c r="C31" s="2">
        <v>4.4787999999999997</v>
      </c>
      <c r="D31" s="3">
        <v>0.85636000000000001</v>
      </c>
      <c r="E31" s="2">
        <v>0.50131000000000003</v>
      </c>
      <c r="F31" s="2">
        <v>0.85602999999999996</v>
      </c>
      <c r="G31" s="2">
        <v>0.50126000000000004</v>
      </c>
      <c r="H31" s="2">
        <v>0.50126000000000004</v>
      </c>
      <c r="I31" s="2">
        <v>0.50119999999999998</v>
      </c>
      <c r="J31" s="2">
        <v>0.50117</v>
      </c>
      <c r="K31" s="2">
        <v>0.50116000000000005</v>
      </c>
      <c r="L31" s="2">
        <v>0.50117</v>
      </c>
      <c r="M31" s="2">
        <v>0.50117999999999996</v>
      </c>
      <c r="N31" s="2"/>
      <c r="O31" s="2"/>
      <c r="P31" s="2"/>
      <c r="Q31" s="2"/>
      <c r="R31" s="8">
        <f t="shared" si="2"/>
        <v>0.92735454545454554</v>
      </c>
      <c r="S31" s="9">
        <f>R31/SUM(R31,R47,R63,R79,R15)</f>
        <v>0.21120794071791946</v>
      </c>
      <c r="T31" s="12">
        <f>(Tabelle1!R31 - 'Verbesserte DT_CONTROLS'!R31) / Tabelle1!R31</f>
        <v>0</v>
      </c>
    </row>
    <row r="32" spans="1:20" x14ac:dyDescent="0.25">
      <c r="A32" s="26"/>
      <c r="B32" s="7" t="s">
        <v>9</v>
      </c>
      <c r="C32" s="2">
        <v>1.0928E-2</v>
      </c>
      <c r="D32" s="2">
        <v>7.6637999999999998E-2</v>
      </c>
      <c r="E32" s="2">
        <v>0.1132</v>
      </c>
      <c r="F32" s="2">
        <v>7.6686000000000004E-2</v>
      </c>
      <c r="G32" s="2">
        <v>0.11253000000000001</v>
      </c>
      <c r="H32" s="2">
        <v>0.11219</v>
      </c>
      <c r="I32" s="2">
        <v>0.11209</v>
      </c>
      <c r="J32" s="2">
        <v>0.11194</v>
      </c>
      <c r="K32" s="2">
        <v>0.11183</v>
      </c>
      <c r="L32" s="2">
        <v>0.11176</v>
      </c>
      <c r="M32" s="2">
        <v>0.11165</v>
      </c>
      <c r="N32" s="2"/>
      <c r="O32" s="2"/>
      <c r="P32" s="2"/>
      <c r="Q32" s="2"/>
      <c r="R32" s="8">
        <f t="shared" si="2"/>
        <v>9.6494727272727274E-2</v>
      </c>
      <c r="S32" s="9">
        <f>R32/SUM(R32,R48,R64,R80,R16)</f>
        <v>0.25541491153065343</v>
      </c>
      <c r="T32" s="12">
        <f>(Tabelle1!R32 - 'Verbesserte DT_CONTROLS'!R32) / Tabelle1!R32</f>
        <v>0</v>
      </c>
    </row>
    <row r="33" spans="1:20" x14ac:dyDescent="0.25">
      <c r="A33" s="26"/>
      <c r="B33" s="20" t="s">
        <v>11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11">
        <v>45023.784</v>
      </c>
      <c r="T33" s="13"/>
    </row>
    <row r="34" spans="1:20" ht="15.75" thickBot="1" x14ac:dyDescent="0.3">
      <c r="A34" s="27"/>
      <c r="B34" s="22" t="s">
        <v>13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10">
        <f>1 - AVERAGE(S22,S23,S24,S26:S28,S30:S32)</f>
        <v>0.71171213232509745</v>
      </c>
      <c r="T34" s="14"/>
    </row>
    <row r="35" spans="1:20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 t="s">
        <v>3</v>
      </c>
      <c r="S35" s="4" t="s">
        <v>4</v>
      </c>
      <c r="T35" s="33"/>
    </row>
    <row r="36" spans="1:20" x14ac:dyDescent="0.25">
      <c r="A36" s="17"/>
      <c r="B36" s="17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17"/>
      <c r="S36" s="4" t="s">
        <v>5</v>
      </c>
      <c r="T36" s="33"/>
    </row>
    <row r="37" spans="1:20" x14ac:dyDescent="0.25">
      <c r="A37" s="26">
        <v>10</v>
      </c>
      <c r="B37" s="31" t="s">
        <v>6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</row>
    <row r="38" spans="1:20" x14ac:dyDescent="0.25">
      <c r="A38" s="26"/>
      <c r="B38" s="6" t="s">
        <v>7</v>
      </c>
      <c r="C38" s="2">
        <v>0.19622000000000001</v>
      </c>
      <c r="D38" s="3">
        <v>0.1245</v>
      </c>
      <c r="E38" s="2">
        <v>0.12281</v>
      </c>
      <c r="F38" s="2">
        <v>0.12461999999999999</v>
      </c>
      <c r="G38" s="2">
        <v>0.12126000000000001</v>
      </c>
      <c r="H38" s="2">
        <v>0.12307999999999999</v>
      </c>
      <c r="I38" s="2">
        <v>0.12536</v>
      </c>
      <c r="J38" s="2">
        <v>0.12303</v>
      </c>
      <c r="K38" s="2">
        <v>0.1255</v>
      </c>
      <c r="L38" s="2">
        <v>0.12762000000000001</v>
      </c>
      <c r="M38" s="2">
        <v>0.12401</v>
      </c>
      <c r="N38" s="2"/>
      <c r="O38" s="2"/>
      <c r="P38" s="2"/>
      <c r="Q38" s="2"/>
      <c r="R38" s="8">
        <f t="shared" ref="R38:R40" si="3">AVERAGE(C38:Q38)</f>
        <v>0.13072818181818183</v>
      </c>
      <c r="S38" s="9">
        <f>R38/SUM(R38,R54,R70,R86,R22,R6)</f>
        <v>0.16806034235920955</v>
      </c>
      <c r="T38" s="12">
        <f>(Tabelle1!R38 - 'Verbesserte DT_CONTROLS'!R38) / Tabelle1!R38</f>
        <v>0</v>
      </c>
    </row>
    <row r="39" spans="1:20" x14ac:dyDescent="0.25">
      <c r="A39" s="26"/>
      <c r="B39" s="7" t="s">
        <v>8</v>
      </c>
      <c r="C39" s="2">
        <v>0.62461</v>
      </c>
      <c r="D39" s="3">
        <v>0.29986000000000002</v>
      </c>
      <c r="E39" s="2">
        <v>0.28975000000000001</v>
      </c>
      <c r="F39" s="2">
        <v>0.29962</v>
      </c>
      <c r="G39" s="2">
        <v>0.27082000000000001</v>
      </c>
      <c r="H39" s="2">
        <v>0.26734000000000002</v>
      </c>
      <c r="I39" s="2">
        <v>0.29549999999999998</v>
      </c>
      <c r="J39" s="2">
        <v>0.27627000000000002</v>
      </c>
      <c r="K39" s="2">
        <v>0.31254999999999999</v>
      </c>
      <c r="L39" s="2">
        <v>0.32752999999999999</v>
      </c>
      <c r="M39" s="2">
        <v>0.27083000000000002</v>
      </c>
      <c r="N39" s="2"/>
      <c r="O39" s="2"/>
      <c r="P39" s="2"/>
      <c r="Q39" s="2"/>
      <c r="R39" s="8">
        <f t="shared" si="3"/>
        <v>0.32133454545454548</v>
      </c>
      <c r="S39" s="9">
        <f>R39/SUM(R39,R55,R71,R87,R23,R7)</f>
        <v>0.22424074788363549</v>
      </c>
      <c r="T39" s="12">
        <f>(Tabelle1!R39 - 'Verbesserte DT_CONTROLS'!R39) / Tabelle1!R39</f>
        <v>0</v>
      </c>
    </row>
    <row r="40" spans="1:20" x14ac:dyDescent="0.25">
      <c r="A40" s="26"/>
      <c r="B40" s="7" t="s">
        <v>9</v>
      </c>
      <c r="C40" s="2">
        <v>3.1813999999999997E-5</v>
      </c>
      <c r="D40" s="2">
        <v>7.1669000000000004E-3</v>
      </c>
      <c r="E40" s="2">
        <v>4.1914999999999999E-3</v>
      </c>
      <c r="F40" s="2">
        <v>7.7251000000000004E-3</v>
      </c>
      <c r="G40" s="2">
        <v>6.4873999999999999E-3</v>
      </c>
      <c r="H40" s="2">
        <v>7.1171999999999997E-3</v>
      </c>
      <c r="I40" s="2">
        <v>5.3524999999999996E-3</v>
      </c>
      <c r="J40" s="2">
        <v>6.9062000000000004E-3</v>
      </c>
      <c r="K40" s="2">
        <v>6.5294000000000003E-3</v>
      </c>
      <c r="L40" s="2">
        <v>2.63E-3</v>
      </c>
      <c r="M40" s="2">
        <v>6.7567E-3</v>
      </c>
      <c r="N40" s="2"/>
      <c r="O40" s="2"/>
      <c r="P40" s="2"/>
      <c r="Q40" s="2"/>
      <c r="R40" s="8">
        <f t="shared" si="3"/>
        <v>5.5358830909090903E-3</v>
      </c>
      <c r="S40" s="9">
        <f>R40/SUM(R40,R56,R72,R88,R24,R8)</f>
        <v>0.52208519930334929</v>
      </c>
      <c r="T40" s="12">
        <f>(Tabelle1!R40 - 'Verbesserte DT_CONTROLS'!R40) / Tabelle1!R40</f>
        <v>0</v>
      </c>
    </row>
    <row r="41" spans="1:20" x14ac:dyDescent="0.25">
      <c r="A41" s="26"/>
      <c r="B41" s="31" t="s">
        <v>12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</row>
    <row r="42" spans="1:20" x14ac:dyDescent="0.25">
      <c r="A42" s="26"/>
      <c r="B42" s="6" t="s">
        <v>7</v>
      </c>
      <c r="C42" s="2">
        <v>0.19622000000000001</v>
      </c>
      <c r="D42" s="3">
        <v>0.1245</v>
      </c>
      <c r="E42" s="2">
        <v>0.12281</v>
      </c>
      <c r="F42" s="2">
        <v>0.12461</v>
      </c>
      <c r="G42" s="2">
        <v>0.12126000000000001</v>
      </c>
      <c r="H42" s="2">
        <v>0.12307999999999999</v>
      </c>
      <c r="I42" s="2">
        <v>0.12536</v>
      </c>
      <c r="J42" s="2">
        <v>0.12302</v>
      </c>
      <c r="K42" s="2">
        <v>0.1255</v>
      </c>
      <c r="L42" s="2">
        <v>0.12762000000000001</v>
      </c>
      <c r="M42" s="2">
        <v>0.12401</v>
      </c>
      <c r="N42" s="2"/>
      <c r="O42" s="2"/>
      <c r="P42" s="2"/>
      <c r="Q42" s="2"/>
      <c r="R42" s="8">
        <f t="shared" ref="R42:R44" si="4">AVERAGE(C42:Q42)</f>
        <v>0.13072636363636361</v>
      </c>
      <c r="S42" s="9">
        <f>R42/SUM(R42,R58,R74,R90,R26,R10)</f>
        <v>0.16805908521695023</v>
      </c>
      <c r="T42" s="12">
        <f>(Tabelle1!R42 - 'Verbesserte DT_CONTROLS'!R42) / Tabelle1!R42</f>
        <v>0</v>
      </c>
    </row>
    <row r="43" spans="1:20" x14ac:dyDescent="0.25">
      <c r="A43" s="26"/>
      <c r="B43" s="7" t="s">
        <v>8</v>
      </c>
      <c r="C43" s="2">
        <v>0.62461</v>
      </c>
      <c r="D43" s="3">
        <v>0.29986000000000002</v>
      </c>
      <c r="E43" s="2">
        <v>0.28975000000000001</v>
      </c>
      <c r="F43" s="2">
        <v>0.29962</v>
      </c>
      <c r="G43" s="2">
        <v>0.27082000000000001</v>
      </c>
      <c r="H43" s="2">
        <v>0.26734000000000002</v>
      </c>
      <c r="I43" s="2">
        <v>0.29549999999999998</v>
      </c>
      <c r="J43" s="2">
        <v>0.27627000000000002</v>
      </c>
      <c r="K43" s="2">
        <v>0.31254999999999999</v>
      </c>
      <c r="L43" s="2">
        <v>0.32752999999999999</v>
      </c>
      <c r="M43" s="2">
        <v>0.27083000000000002</v>
      </c>
      <c r="N43" s="2"/>
      <c r="O43" s="2"/>
      <c r="P43" s="2"/>
      <c r="Q43" s="2"/>
      <c r="R43" s="8">
        <f t="shared" si="4"/>
        <v>0.32133454545454548</v>
      </c>
      <c r="S43" s="9">
        <f>R43/SUM(R43,R59,R75,R91,R27,R11)</f>
        <v>0.22424074788363549</v>
      </c>
      <c r="T43" s="12">
        <f>(Tabelle1!R43 - 'Verbesserte DT_CONTROLS'!R43) / Tabelle1!R43</f>
        <v>0</v>
      </c>
    </row>
    <row r="44" spans="1:20" x14ac:dyDescent="0.25">
      <c r="A44" s="26"/>
      <c r="B44" s="7" t="s">
        <v>9</v>
      </c>
      <c r="C44" s="2">
        <v>3.1813999999999997E-5</v>
      </c>
      <c r="D44" s="2">
        <v>7.1669000000000004E-3</v>
      </c>
      <c r="E44" s="2">
        <v>4.1914999999999999E-3</v>
      </c>
      <c r="F44" s="2">
        <v>6.3371E-3</v>
      </c>
      <c r="G44" s="2">
        <v>6.4873999999999999E-3</v>
      </c>
      <c r="H44" s="2">
        <v>7.1171999999999997E-3</v>
      </c>
      <c r="I44" s="2">
        <v>5.3524999999999996E-3</v>
      </c>
      <c r="J44" s="2">
        <v>1.2389E-3</v>
      </c>
      <c r="K44" s="2">
        <v>6.5294000000000003E-3</v>
      </c>
      <c r="L44" s="2">
        <v>2.63E-3</v>
      </c>
      <c r="M44" s="2">
        <v>6.7567E-3</v>
      </c>
      <c r="N44" s="2"/>
      <c r="O44" s="2"/>
      <c r="P44" s="2"/>
      <c r="Q44" s="2"/>
      <c r="R44" s="8">
        <f t="shared" si="4"/>
        <v>4.8944921818181815E-3</v>
      </c>
      <c r="S44" s="9">
        <f>R44/SUM(R44,R60,R76,R92,R28,R12)</f>
        <v>0.50621909240942997</v>
      </c>
      <c r="T44" s="12">
        <f>(Tabelle1!R44 - 'Verbesserte DT_CONTROLS'!R44) / Tabelle1!R44</f>
        <v>0</v>
      </c>
    </row>
    <row r="45" spans="1:20" x14ac:dyDescent="0.25">
      <c r="A45" s="26"/>
      <c r="B45" s="31" t="s">
        <v>10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</row>
    <row r="46" spans="1:20" x14ac:dyDescent="0.25">
      <c r="A46" s="26"/>
      <c r="B46" s="6" t="s">
        <v>7</v>
      </c>
      <c r="C46" s="2">
        <v>0.30564999999999998</v>
      </c>
      <c r="D46" s="3">
        <v>0.54384999999999994</v>
      </c>
      <c r="E46" s="2">
        <v>0.54281999999999997</v>
      </c>
      <c r="F46" s="2">
        <v>0.54242999999999997</v>
      </c>
      <c r="G46" s="2">
        <v>0.54201999999999995</v>
      </c>
      <c r="H46" s="2">
        <v>0.54174999999999995</v>
      </c>
      <c r="I46" s="2">
        <v>0.54156000000000004</v>
      </c>
      <c r="J46" s="2">
        <v>0.54137000000000002</v>
      </c>
      <c r="K46" s="2">
        <v>0.54127999999999998</v>
      </c>
      <c r="L46" s="2">
        <v>0.54117000000000004</v>
      </c>
      <c r="M46" s="2">
        <v>0.54105000000000003</v>
      </c>
      <c r="N46" s="2"/>
      <c r="O46" s="2"/>
      <c r="P46" s="2"/>
      <c r="Q46" s="2"/>
      <c r="R46" s="8">
        <f t="shared" ref="R46:R48" si="5">AVERAGE(C46:Q46)</f>
        <v>0.52045000000000008</v>
      </c>
      <c r="S46" s="9">
        <f>R46/SUM(R46,R62,R78,R94,R30,R14)</f>
        <v>0.37199203637691541</v>
      </c>
      <c r="T46" s="12">
        <f>(Tabelle1!R46 - 'Verbesserte DT_CONTROLS'!R46) / Tabelle1!R46</f>
        <v>0</v>
      </c>
    </row>
    <row r="47" spans="1:20" x14ac:dyDescent="0.25">
      <c r="A47" s="26"/>
      <c r="B47" s="7" t="s">
        <v>8</v>
      </c>
      <c r="C47" s="2">
        <v>4.4877000000000002</v>
      </c>
      <c r="D47" s="3">
        <v>0.92520000000000002</v>
      </c>
      <c r="E47" s="2">
        <v>0.92290000000000005</v>
      </c>
      <c r="F47" s="2">
        <v>0.92193999999999998</v>
      </c>
      <c r="G47" s="2">
        <v>0.92101</v>
      </c>
      <c r="H47" s="2">
        <v>0.92037000000000002</v>
      </c>
      <c r="I47" s="2">
        <v>0.91993999999999998</v>
      </c>
      <c r="J47" s="2">
        <v>0.91949999999999998</v>
      </c>
      <c r="K47" s="2">
        <v>0.91927999999999999</v>
      </c>
      <c r="L47" s="2">
        <v>0.91898000000000002</v>
      </c>
      <c r="M47" s="2">
        <v>0.91869000000000001</v>
      </c>
      <c r="N47" s="2"/>
      <c r="O47" s="2"/>
      <c r="P47" s="2"/>
      <c r="Q47" s="2"/>
      <c r="R47" s="8">
        <f t="shared" si="5"/>
        <v>1.2450463636363638</v>
      </c>
      <c r="S47" s="9">
        <f>R47/SUM(R47,R63,R79,R95,R31,R15)</f>
        <v>0.28356326051443237</v>
      </c>
      <c r="T47" s="12">
        <f>(Tabelle1!R47 - 'Verbesserte DT_CONTROLS'!R47) / Tabelle1!R47</f>
        <v>0</v>
      </c>
    </row>
    <row r="48" spans="1:20" x14ac:dyDescent="0.25">
      <c r="A48" s="26"/>
      <c r="B48" s="7" t="s">
        <v>9</v>
      </c>
      <c r="C48" s="2">
        <v>7.1352999999999998E-3</v>
      </c>
      <c r="D48" s="2">
        <v>0.21268999999999999</v>
      </c>
      <c r="E48" s="2">
        <v>0.21242</v>
      </c>
      <c r="F48" s="2">
        <v>0.21221000000000001</v>
      </c>
      <c r="G48" s="2">
        <v>0.21210000000000001</v>
      </c>
      <c r="H48" s="2">
        <v>0.21198</v>
      </c>
      <c r="I48" s="2">
        <v>0.21177000000000001</v>
      </c>
      <c r="J48" s="2">
        <v>0.21174000000000001</v>
      </c>
      <c r="K48" s="2">
        <v>0.21165999999999999</v>
      </c>
      <c r="L48" s="2">
        <v>0.21156</v>
      </c>
      <c r="M48" s="2">
        <v>0.21149999999999999</v>
      </c>
      <c r="N48" s="2"/>
      <c r="O48" s="2"/>
      <c r="P48" s="2"/>
      <c r="Q48" s="2"/>
      <c r="R48" s="8">
        <f t="shared" si="5"/>
        <v>0.19334229999999997</v>
      </c>
      <c r="S48" s="9">
        <f>R48/SUM(R48,R64,R80,R96,R32,R16)</f>
        <v>0.51176378073033069</v>
      </c>
      <c r="T48" s="12">
        <f>(Tabelle1!R48 - 'Verbesserte DT_CONTROLS'!R48) / Tabelle1!R48</f>
        <v>0</v>
      </c>
    </row>
    <row r="49" spans="1:20" x14ac:dyDescent="0.25">
      <c r="A49" s="26"/>
      <c r="B49" s="20" t="s">
        <v>11</v>
      </c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11">
        <v>41755.188000000002</v>
      </c>
      <c r="T49" s="13"/>
    </row>
    <row r="50" spans="1:20" ht="15.75" thickBot="1" x14ac:dyDescent="0.3">
      <c r="A50" s="27"/>
      <c r="B50" s="22" t="s">
        <v>13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10">
        <f>1 - AVERAGE(S38,S39,S40,S42:S44,S46:S48)</f>
        <v>0.66886396748023458</v>
      </c>
      <c r="T50" s="14"/>
    </row>
    <row r="51" spans="1:20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 t="s">
        <v>3</v>
      </c>
      <c r="S51" s="4" t="s">
        <v>4</v>
      </c>
      <c r="T51" s="33"/>
    </row>
    <row r="52" spans="1:20" x14ac:dyDescent="0.25">
      <c r="A52" s="17"/>
      <c r="B52" s="17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17"/>
      <c r="S52" s="4" t="s">
        <v>5</v>
      </c>
      <c r="T52" s="33"/>
    </row>
    <row r="53" spans="1:20" x14ac:dyDescent="0.25">
      <c r="A53" s="26">
        <v>11</v>
      </c>
      <c r="B53" s="31" t="s">
        <v>6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</row>
    <row r="54" spans="1:20" x14ac:dyDescent="0.25">
      <c r="A54" s="26"/>
      <c r="B54" s="6" t="s">
        <v>7</v>
      </c>
      <c r="C54" s="2">
        <v>7.3007000000000002E-2</v>
      </c>
      <c r="D54" s="3">
        <v>6.8990999999999997E-2</v>
      </c>
      <c r="E54" s="2">
        <v>6.8328E-2</v>
      </c>
      <c r="F54" s="2">
        <v>7.0126999999999995E-2</v>
      </c>
      <c r="G54" s="2">
        <v>7.2691000000000006E-2</v>
      </c>
      <c r="H54" s="2">
        <v>7.1206000000000005E-2</v>
      </c>
      <c r="I54" s="2">
        <v>7.0088999999999999E-2</v>
      </c>
      <c r="J54" s="2">
        <v>7.0755999999999999E-2</v>
      </c>
      <c r="K54" s="2">
        <v>7.0599999999999996E-2</v>
      </c>
      <c r="L54" s="2">
        <v>6.8124000000000004E-2</v>
      </c>
      <c r="M54" s="2">
        <v>6.8920999999999996E-2</v>
      </c>
      <c r="N54" s="2"/>
      <c r="O54" s="2"/>
      <c r="P54" s="2"/>
      <c r="Q54" s="2"/>
      <c r="R54" s="8">
        <f t="shared" ref="R54:R56" si="6">AVERAGE(C54:Q54)</f>
        <v>7.0258181818181817E-2</v>
      </c>
      <c r="S54" s="9">
        <f>R54/SUM(R54,R70,R86,R102,R38,R22,R6)</f>
        <v>9.0321871884681965E-2</v>
      </c>
      <c r="T54" s="12">
        <f>(Tabelle1!R54 - 'Verbesserte DT_CONTROLS'!R54) / Tabelle1!R54</f>
        <v>0</v>
      </c>
    </row>
    <row r="55" spans="1:20" x14ac:dyDescent="0.25">
      <c r="A55" s="26"/>
      <c r="B55" s="7" t="s">
        <v>8</v>
      </c>
      <c r="C55" s="2">
        <v>0.16750000000000001</v>
      </c>
      <c r="D55" s="3">
        <v>0.14247000000000001</v>
      </c>
      <c r="E55" s="2">
        <v>0.14232</v>
      </c>
      <c r="F55" s="2">
        <v>0.14544000000000001</v>
      </c>
      <c r="G55" s="2">
        <v>0.14810000000000001</v>
      </c>
      <c r="H55" s="2">
        <v>0.15140999999999999</v>
      </c>
      <c r="I55" s="2">
        <v>0.13638</v>
      </c>
      <c r="J55" s="2">
        <v>0.14094999999999999</v>
      </c>
      <c r="K55" s="2">
        <v>0.13861000000000001</v>
      </c>
      <c r="L55" s="2">
        <v>0.14435999999999999</v>
      </c>
      <c r="M55" s="2">
        <v>0.155</v>
      </c>
      <c r="N55" s="2"/>
      <c r="O55" s="2"/>
      <c r="P55" s="2"/>
      <c r="Q55" s="2"/>
      <c r="R55" s="8">
        <f t="shared" si="6"/>
        <v>0.14659454545454545</v>
      </c>
      <c r="S55" s="9">
        <f>R55/SUM(R55,R71,R87,R103,R39,R23,R7)</f>
        <v>0.10229983353295843</v>
      </c>
      <c r="T55" s="12">
        <f>(Tabelle1!R55 - 'Verbesserte DT_CONTROLS'!R55) / Tabelle1!R55</f>
        <v>0</v>
      </c>
    </row>
    <row r="56" spans="1:20" x14ac:dyDescent="0.25">
      <c r="A56" s="26"/>
      <c r="B56" s="7" t="s">
        <v>9</v>
      </c>
      <c r="C56" s="2">
        <v>2.7841E-5</v>
      </c>
      <c r="D56" s="2">
        <v>4.5553000000000002E-5</v>
      </c>
      <c r="E56" s="2">
        <v>5.3347999999999998E-5</v>
      </c>
      <c r="F56" s="2">
        <v>9.6122999999999998E-4</v>
      </c>
      <c r="G56" s="2">
        <v>3.1021999999999999E-4</v>
      </c>
      <c r="H56" s="2">
        <v>2.5065E-3</v>
      </c>
      <c r="I56" s="2">
        <v>8.8725000000000002E-4</v>
      </c>
      <c r="J56" s="2">
        <v>1.0842E-3</v>
      </c>
      <c r="K56" s="2">
        <v>1.6188999999999999E-3</v>
      </c>
      <c r="L56" s="2">
        <v>2.6025000000000002E-3</v>
      </c>
      <c r="M56" s="2">
        <v>7.0537000000000006E-5</v>
      </c>
      <c r="N56" s="2"/>
      <c r="O56" s="2"/>
      <c r="P56" s="2"/>
      <c r="Q56" s="2"/>
      <c r="R56" s="8">
        <f t="shared" si="6"/>
        <v>9.2437081818181829E-4</v>
      </c>
      <c r="S56" s="9">
        <f>R56/SUM(R56,R72,R88,R104,R40,R24,R8)</f>
        <v>8.7176754804155945E-2</v>
      </c>
      <c r="T56" s="12">
        <f>(Tabelle1!R56 - 'Verbesserte DT_CONTROLS'!R56) / Tabelle1!R56</f>
        <v>0</v>
      </c>
    </row>
    <row r="57" spans="1:20" x14ac:dyDescent="0.25">
      <c r="A57" s="26"/>
      <c r="B57" s="31" t="s">
        <v>12</v>
      </c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</row>
    <row r="58" spans="1:20" x14ac:dyDescent="0.25">
      <c r="A58" s="26"/>
      <c r="B58" s="6" t="s">
        <v>7</v>
      </c>
      <c r="C58" s="2">
        <v>7.3006000000000001E-2</v>
      </c>
      <c r="D58" s="3">
        <v>6.8989999999999996E-2</v>
      </c>
      <c r="E58" s="2">
        <v>6.8326999999999999E-2</v>
      </c>
      <c r="F58" s="2">
        <v>7.0126999999999995E-2</v>
      </c>
      <c r="G58" s="2">
        <v>7.2691000000000006E-2</v>
      </c>
      <c r="H58" s="2">
        <v>7.1206000000000005E-2</v>
      </c>
      <c r="I58" s="2">
        <v>7.0088999999999999E-2</v>
      </c>
      <c r="J58" s="2">
        <v>7.0754999999999998E-2</v>
      </c>
      <c r="K58" s="2">
        <v>7.0598999999999995E-2</v>
      </c>
      <c r="L58" s="2">
        <v>6.8124000000000004E-2</v>
      </c>
      <c r="M58" s="2">
        <v>6.8920999999999996E-2</v>
      </c>
      <c r="N58" s="2"/>
      <c r="O58" s="2"/>
      <c r="P58" s="2"/>
      <c r="Q58" s="2"/>
      <c r="R58" s="8">
        <f t="shared" ref="R58:R60" si="7">AVERAGE(C58:Q58)</f>
        <v>7.0257727272727263E-2</v>
      </c>
      <c r="S58" s="9">
        <f>R58/SUM(R58,R74,R90,R106,R42,R26,R10)</f>
        <v>9.0321868110099332E-2</v>
      </c>
      <c r="T58" s="12">
        <f>(Tabelle1!R58 - 'Verbesserte DT_CONTROLS'!R58) / Tabelle1!R58</f>
        <v>0</v>
      </c>
    </row>
    <row r="59" spans="1:20" x14ac:dyDescent="0.25">
      <c r="A59" s="26"/>
      <c r="B59" s="7" t="s">
        <v>8</v>
      </c>
      <c r="C59" s="2">
        <v>0.16750000000000001</v>
      </c>
      <c r="D59" s="3">
        <v>0.14247000000000001</v>
      </c>
      <c r="E59" s="2">
        <v>0.14232</v>
      </c>
      <c r="F59" s="2">
        <v>0.14544000000000001</v>
      </c>
      <c r="G59" s="2">
        <v>0.14810000000000001</v>
      </c>
      <c r="H59" s="2">
        <v>0.15140999999999999</v>
      </c>
      <c r="I59" s="2">
        <v>0.13638</v>
      </c>
      <c r="J59" s="2">
        <v>0.14094999999999999</v>
      </c>
      <c r="K59" s="2">
        <v>0.13861000000000001</v>
      </c>
      <c r="L59" s="2">
        <v>0.14435999999999999</v>
      </c>
      <c r="M59" s="2">
        <v>0.155</v>
      </c>
      <c r="N59" s="2"/>
      <c r="O59" s="2"/>
      <c r="P59" s="2"/>
      <c r="Q59" s="2"/>
      <c r="R59" s="8">
        <f t="shared" si="7"/>
        <v>0.14659454545454545</v>
      </c>
      <c r="S59" s="9">
        <f>R59/SUM(R59,R75,R91,R107,R43,R27,R11)</f>
        <v>0.10229983353295843</v>
      </c>
      <c r="T59" s="12">
        <f>(Tabelle1!R59 - 'Verbesserte DT_CONTROLS'!R59) / Tabelle1!R59</f>
        <v>0</v>
      </c>
    </row>
    <row r="60" spans="1:20" x14ac:dyDescent="0.25">
      <c r="A60" s="26"/>
      <c r="B60" s="7" t="s">
        <v>9</v>
      </c>
      <c r="C60" s="2">
        <v>2.7841E-5</v>
      </c>
      <c r="D60" s="2">
        <v>4.5553000000000002E-5</v>
      </c>
      <c r="E60" s="2">
        <v>5.3347999999999998E-5</v>
      </c>
      <c r="F60" s="2">
        <v>9.6122999999999998E-4</v>
      </c>
      <c r="G60" s="2">
        <v>3.1021999999999999E-4</v>
      </c>
      <c r="H60" s="2">
        <v>1.5728999999999999E-3</v>
      </c>
      <c r="I60" s="2">
        <v>8.8725000000000002E-4</v>
      </c>
      <c r="J60" s="2">
        <v>1.0842E-3</v>
      </c>
      <c r="K60" s="2">
        <v>1.6188999999999999E-3</v>
      </c>
      <c r="L60" s="2">
        <v>2.6025000000000002E-3</v>
      </c>
      <c r="M60" s="2">
        <v>7.0537000000000006E-5</v>
      </c>
      <c r="N60" s="2"/>
      <c r="O60" s="2"/>
      <c r="P60" s="2"/>
      <c r="Q60" s="2"/>
      <c r="R60" s="8">
        <f t="shared" si="7"/>
        <v>8.3949809090909096E-4</v>
      </c>
      <c r="S60" s="9">
        <f>R60/SUM(R60,R76,R92,R108,R44,R28,R12)</f>
        <v>8.6826160073992284E-2</v>
      </c>
      <c r="T60" s="12">
        <f>(Tabelle1!R60 - 'Verbesserte DT_CONTROLS'!R60) / Tabelle1!R60</f>
        <v>0</v>
      </c>
    </row>
    <row r="61" spans="1:20" x14ac:dyDescent="0.25">
      <c r="A61" s="26"/>
      <c r="B61" s="31" t="s">
        <v>10</v>
      </c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</row>
    <row r="62" spans="1:20" x14ac:dyDescent="0.25">
      <c r="A62" s="26"/>
      <c r="B62" s="6" t="s">
        <v>7</v>
      </c>
      <c r="C62" s="2">
        <v>0.18431</v>
      </c>
      <c r="D62" s="3">
        <v>0.21831999999999999</v>
      </c>
      <c r="E62" s="2">
        <v>0.21820000000000001</v>
      </c>
      <c r="F62" s="2">
        <v>0.21806</v>
      </c>
      <c r="G62" s="2">
        <v>0.218</v>
      </c>
      <c r="H62" s="2">
        <v>0.21790999999999999</v>
      </c>
      <c r="I62" s="2">
        <v>0.21786</v>
      </c>
      <c r="J62" s="2">
        <v>0.21779999999999999</v>
      </c>
      <c r="K62" s="2">
        <v>0.21773999999999999</v>
      </c>
      <c r="L62" s="2">
        <v>0.21767</v>
      </c>
      <c r="M62" s="2">
        <v>0.21762000000000001</v>
      </c>
      <c r="N62" s="2"/>
      <c r="O62" s="2"/>
      <c r="P62" s="2"/>
      <c r="Q62" s="2"/>
      <c r="R62" s="8">
        <f t="shared" ref="R62:R63" si="8">AVERAGE(C62:Q62)</f>
        <v>0.21486272727272729</v>
      </c>
      <c r="S62" s="9">
        <f>R62/SUM(R62,R78,R94,R110,R46,R30,R14)</f>
        <v>0.15357329899064198</v>
      </c>
      <c r="T62" s="12">
        <f>(Tabelle1!R62 - 'Verbesserte DT_CONTROLS'!R62) / Tabelle1!R62</f>
        <v>0</v>
      </c>
    </row>
    <row r="63" spans="1:20" x14ac:dyDescent="0.25">
      <c r="A63" s="26"/>
      <c r="B63" s="7" t="s">
        <v>8</v>
      </c>
      <c r="C63" s="2">
        <v>4.5399000000000003</v>
      </c>
      <c r="D63" s="3">
        <v>0.47012999999999999</v>
      </c>
      <c r="E63" s="2">
        <v>0.46603</v>
      </c>
      <c r="F63" s="2">
        <v>0.46379999999999999</v>
      </c>
      <c r="G63" s="2">
        <v>0.46216000000000002</v>
      </c>
      <c r="H63" s="2">
        <v>0.46093000000000001</v>
      </c>
      <c r="I63" s="2">
        <v>0.45998</v>
      </c>
      <c r="J63" s="2">
        <v>0.45910000000000001</v>
      </c>
      <c r="K63" s="2">
        <v>0.45835999999999999</v>
      </c>
      <c r="L63" s="2">
        <v>0.45772000000000002</v>
      </c>
      <c r="M63" s="2">
        <v>0.45707999999999999</v>
      </c>
      <c r="N63" s="2"/>
      <c r="O63" s="2"/>
      <c r="P63" s="2"/>
      <c r="Q63" s="2"/>
      <c r="R63" s="8">
        <f t="shared" si="8"/>
        <v>0.83229000000000009</v>
      </c>
      <c r="S63" s="9">
        <f>R63/SUM(R63,R79,R95,R111,R47,R31,R15)</f>
        <v>0.18955668880013421</v>
      </c>
      <c r="T63" s="12">
        <f>(Tabelle1!R63 - 'Verbesserte DT_CONTROLS'!R63) / Tabelle1!R63</f>
        <v>0</v>
      </c>
    </row>
    <row r="64" spans="1:20" x14ac:dyDescent="0.25">
      <c r="A64" s="26"/>
      <c r="B64" s="7" t="s">
        <v>9</v>
      </c>
      <c r="C64" s="2">
        <v>3.4507000000000001E-3</v>
      </c>
      <c r="D64" s="2">
        <v>3.2776E-2</v>
      </c>
      <c r="E64" s="2">
        <v>3.4712E-2</v>
      </c>
      <c r="F64" s="2">
        <v>3.5743999999999998E-2</v>
      </c>
      <c r="G64" s="2">
        <v>3.6427000000000001E-2</v>
      </c>
      <c r="H64" s="2">
        <v>3.6887999999999997E-2</v>
      </c>
      <c r="I64" s="2">
        <v>3.7245E-2</v>
      </c>
      <c r="J64" s="2">
        <v>3.7539000000000003E-2</v>
      </c>
      <c r="K64" s="2">
        <v>3.7825999999999999E-2</v>
      </c>
      <c r="L64" s="2">
        <v>3.805E-2</v>
      </c>
      <c r="M64" s="2">
        <v>3.8228999999999999E-2</v>
      </c>
      <c r="N64" s="2"/>
      <c r="O64" s="2"/>
      <c r="P64" s="2"/>
      <c r="Q64" s="2"/>
      <c r="R64" s="8">
        <f>AVERAGE(C64:Q64)</f>
        <v>3.3535154545454554E-2</v>
      </c>
      <c r="S64" s="9">
        <f>R64/SUM(R64,R80,R96,R112,R48,R32,R16)</f>
        <v>8.8765249392180404E-2</v>
      </c>
      <c r="T64" s="12">
        <f>(Tabelle1!R64 - 'Verbesserte DT_CONTROLS'!R64) / Tabelle1!R64</f>
        <v>0</v>
      </c>
    </row>
    <row r="65" spans="1:20" x14ac:dyDescent="0.25">
      <c r="A65" s="26"/>
      <c r="B65" s="20" t="s">
        <v>11</v>
      </c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11">
        <v>21622.684000000001</v>
      </c>
      <c r="T65" s="13"/>
    </row>
    <row r="66" spans="1:20" ht="15.75" thickBot="1" x14ac:dyDescent="0.3">
      <c r="A66" s="27"/>
      <c r="B66" s="22" t="s">
        <v>13</v>
      </c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10">
        <f>1 - AVERAGE(S54,S55,S56,S58:S60,S62:S64)</f>
        <v>0.88987316009757744</v>
      </c>
      <c r="T66" s="14"/>
    </row>
  </sheetData>
  <mergeCells count="45">
    <mergeCell ref="B17:R17"/>
    <mergeCell ref="A21:A34"/>
    <mergeCell ref="B33:R33"/>
    <mergeCell ref="B21:T21"/>
    <mergeCell ref="B25:T25"/>
    <mergeCell ref="B29:T29"/>
    <mergeCell ref="B34:R34"/>
    <mergeCell ref="A35:A36"/>
    <mergeCell ref="B35:B36"/>
    <mergeCell ref="C35:Q35"/>
    <mergeCell ref="R35:R36"/>
    <mergeCell ref="A37:A50"/>
    <mergeCell ref="B49:R49"/>
    <mergeCell ref="B41:T41"/>
    <mergeCell ref="B45:T45"/>
    <mergeCell ref="T35:T36"/>
    <mergeCell ref="B37:T37"/>
    <mergeCell ref="B50:R50"/>
    <mergeCell ref="A51:A52"/>
    <mergeCell ref="B51:B52"/>
    <mergeCell ref="C51:Q51"/>
    <mergeCell ref="R51:R52"/>
    <mergeCell ref="A53:A66"/>
    <mergeCell ref="B65:R65"/>
    <mergeCell ref="B53:T53"/>
    <mergeCell ref="B57:T57"/>
    <mergeCell ref="B61:T61"/>
    <mergeCell ref="T51:T52"/>
    <mergeCell ref="B66:R66"/>
    <mergeCell ref="T1:T4"/>
    <mergeCell ref="B5:T5"/>
    <mergeCell ref="B9:T9"/>
    <mergeCell ref="B13:T13"/>
    <mergeCell ref="T19:T20"/>
    <mergeCell ref="B18:R18"/>
    <mergeCell ref="A1:S2"/>
    <mergeCell ref="A19:A20"/>
    <mergeCell ref="B19:B20"/>
    <mergeCell ref="C19:Q19"/>
    <mergeCell ref="R19:R20"/>
    <mergeCell ref="A3:A4"/>
    <mergeCell ref="B3:B4"/>
    <mergeCell ref="C3:Q3"/>
    <mergeCell ref="R3:R4"/>
    <mergeCell ref="A5:A1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Verbesserte DT_CONTROLS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D.</dc:creator>
  <cp:lastModifiedBy>Benjamin D.</cp:lastModifiedBy>
  <dcterms:created xsi:type="dcterms:W3CDTF">2023-07-07T18:06:01Z</dcterms:created>
  <dcterms:modified xsi:type="dcterms:W3CDTF">2023-10-17T20:35:51Z</dcterms:modified>
</cp:coreProperties>
</file>