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ROOM2.2/"/>
    </mc:Choice>
  </mc:AlternateContent>
  <xr:revisionPtr revIDLastSave="67" documentId="8_{099A9018-7F12-4667-B8B5-971F3D0D7048}" xr6:coauthVersionLast="47" xr6:coauthVersionMax="47" xr10:uidLastSave="{C4FF960E-EF3C-4F2A-81F1-134CFE76D35A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Hlk139649669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4" i="1" l="1"/>
  <c r="R22" i="1"/>
  <c r="R23" i="1"/>
  <c r="R24" i="1"/>
  <c r="R26" i="1"/>
  <c r="R27" i="1"/>
  <c r="R28" i="1"/>
  <c r="R30" i="1"/>
  <c r="R31" i="1"/>
  <c r="R32" i="1"/>
  <c r="R38" i="1"/>
  <c r="R39" i="1"/>
  <c r="R40" i="1"/>
  <c r="R42" i="1"/>
  <c r="R43" i="1"/>
  <c r="R44" i="1"/>
  <c r="R46" i="1"/>
  <c r="R47" i="1"/>
  <c r="R48" i="1"/>
  <c r="R54" i="1"/>
  <c r="R55" i="1"/>
  <c r="R56" i="1"/>
  <c r="R58" i="1"/>
  <c r="R59" i="1"/>
  <c r="R60" i="1"/>
  <c r="R62" i="1"/>
  <c r="R63" i="1"/>
  <c r="R11" i="1"/>
  <c r="R7" i="1"/>
  <c r="R6" i="1"/>
  <c r="R16" i="1"/>
  <c r="R15" i="1"/>
  <c r="R14" i="1"/>
  <c r="R12" i="1"/>
  <c r="R10" i="1"/>
  <c r="R8" i="1"/>
  <c r="S30" i="1" l="1"/>
  <c r="S43" i="1"/>
  <c r="S6" i="1"/>
  <c r="S59" i="1"/>
  <c r="S38" i="1"/>
  <c r="S24" i="1"/>
  <c r="S28" i="1"/>
  <c r="S55" i="1"/>
  <c r="S10" i="1"/>
  <c r="S32" i="1"/>
  <c r="S22" i="1"/>
  <c r="S63" i="1"/>
  <c r="S31" i="1"/>
  <c r="S64" i="1"/>
  <c r="S14" i="1"/>
  <c r="S7" i="1"/>
  <c r="S40" i="1"/>
  <c r="S8" i="1"/>
  <c r="S54" i="1"/>
  <c r="S56" i="1"/>
  <c r="S39" i="1"/>
  <c r="S23" i="1"/>
  <c r="S15" i="1"/>
  <c r="S16" i="1"/>
  <c r="S47" i="1"/>
  <c r="S46" i="1"/>
  <c r="S62" i="1"/>
  <c r="S26" i="1"/>
  <c r="S48" i="1"/>
  <c r="S42" i="1"/>
  <c r="S11" i="1"/>
  <c r="S27" i="1"/>
  <c r="S44" i="1"/>
  <c r="S12" i="1"/>
  <c r="S58" i="1"/>
  <c r="S60" i="1"/>
  <c r="T18" i="1" l="1"/>
  <c r="S18" i="1"/>
  <c r="S34" i="1"/>
  <c r="T34" i="1"/>
  <c r="T66" i="1"/>
  <c r="S66" i="1"/>
  <c r="T50" i="1"/>
  <c r="S50" i="1"/>
</calcChain>
</file>

<file path=xl/sharedStrings.xml><?xml version="1.0" encoding="utf-8"?>
<sst xmlns="http://schemas.openxmlformats.org/spreadsheetml/2006/main" count="72" uniqueCount="15">
  <si>
    <t>Szenario</t>
  </si>
  <si>
    <t>Gemittelte Distanzen</t>
  </si>
  <si>
    <t>Durchlauf</t>
  </si>
  <si>
    <t>Total gemittelt</t>
  </si>
  <si>
    <t>Bewertung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</si>
  <si>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</si>
  <si>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</si>
  <si>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</si>
  <si>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</si>
  <si>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</si>
  <si>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</si>
  <si>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>Zeit:</t>
  </si>
  <si>
    <t xml:space="preserve">Theta </t>
  </si>
  <si>
    <t>Bewertung Total (1-p):</t>
  </si>
  <si>
    <t>Odometrie und Sensor 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</si>
</sst>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33" zoomScaleNormal="100" workbookViewId="0">
      <selection activeCell="U61" sqref="U61"/>
    </sheetView>
  </sheetViews>
  <sheetFormatPr baseColWidth="10" defaultRowHeight="15" x14ac:dyDescent="0.25"/>
  <cols>
    <col min="1" max="1" width="8.85546875" customWidth="1"/>
    <col min="2" max="2" width="10.7109375" customWidth="1"/>
    <col min="3" max="17" width="8.7109375" customWidth="1"/>
    <col min="18" max="18" width="10.140625" customWidth="1"/>
    <col min="19" max="19" width="10.7109375" customWidth="1"/>
  </cols>
  <sheetData>
    <row r="1" spans="1:2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x14ac:dyDescent="0.25">
      <c r="A3" s="19" t="s">
        <v>0</v>
      </c>
      <c r="B3" s="19" t="s">
        <v>1</v>
      </c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3</v>
      </c>
      <c r="S3" s="4" t="s">
        <v>4</v>
      </c>
    </row>
    <row r="4" spans="1:20" x14ac:dyDescent="0.25">
      <c r="A4" s="19"/>
      <c r="B4" s="19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9"/>
      <c r="S4" s="4" t="s">
        <v>5</v>
      </c>
    </row>
    <row r="5" spans="1:20" x14ac:dyDescent="0.25">
      <c r="A5" s="16">
        <v>4</v>
      </c>
      <c r="B5" s="12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x14ac:dyDescent="0.25">
      <c r="A6" s="16"/>
      <c r="B6" s="6" t="s">
        <v>7</v>
      </c>
      <c r="C6" s="2">
        <v>3.4118000000000002E-2</v>
      </c>
      <c r="D6" s="3">
        <v>1.6289000000000001E-2</v>
      </c>
      <c r="E6" s="2">
        <v>1.5861E-2</v>
      </c>
      <c r="F6" s="2">
        <v>1.7225000000000001E-2</v>
      </c>
      <c r="G6" s="2">
        <v>1.7624999999999998E-2</v>
      </c>
      <c r="H6" s="2">
        <v>1.7798000000000001E-2</v>
      </c>
      <c r="I6" s="2">
        <v>1.7089E-2</v>
      </c>
      <c r="J6" s="2">
        <v>1.6896000000000001E-2</v>
      </c>
      <c r="K6" s="2">
        <v>1.6064999999999999E-2</v>
      </c>
      <c r="L6" s="2">
        <v>2.0142E-2</v>
      </c>
      <c r="M6" s="2">
        <v>1.7786E-2</v>
      </c>
      <c r="N6" s="2"/>
      <c r="O6" s="2"/>
      <c r="P6" s="2"/>
      <c r="Q6" s="2"/>
      <c r="R6" s="8">
        <f>AVERAGE(C6:Q6)</f>
        <v>1.8808545454545453E-2</v>
      </c>
      <c r="S6" s="9">
        <f>R6/SUM(R6,R22,R38,R54)</f>
        <v>0.26040957358300482</v>
      </c>
    </row>
    <row r="7" spans="1:20" x14ac:dyDescent="0.25">
      <c r="A7" s="16"/>
      <c r="B7" s="7" t="s">
        <v>8</v>
      </c>
      <c r="C7" s="2">
        <v>7.1555999999999995E-2</v>
      </c>
      <c r="D7" s="3">
        <v>3.7262000000000003E-2</v>
      </c>
      <c r="E7" s="2">
        <v>3.3827999999999997E-2</v>
      </c>
      <c r="F7" s="2">
        <v>4.5745000000000001E-2</v>
      </c>
      <c r="G7" s="2">
        <v>4.8508999999999997E-2</v>
      </c>
      <c r="H7" s="2">
        <v>5.6656999999999999E-2</v>
      </c>
      <c r="I7" s="2">
        <v>3.3002999999999998E-2</v>
      </c>
      <c r="J7" s="2">
        <v>3.5797000000000002E-2</v>
      </c>
      <c r="K7" s="2">
        <v>3.4901000000000001E-2</v>
      </c>
      <c r="L7" s="2">
        <v>4.6316999999999997E-2</v>
      </c>
      <c r="M7" s="2">
        <v>4.4526999999999997E-2</v>
      </c>
      <c r="N7" s="2"/>
      <c r="O7" s="2"/>
      <c r="P7" s="2"/>
      <c r="Q7" s="2"/>
      <c r="R7" s="8">
        <f>AVERAGE(C7:Q7)</f>
        <v>4.4372909090909095E-2</v>
      </c>
      <c r="S7" s="9">
        <f>R7/SUM(R7,R23,R39,R55)</f>
        <v>0.24279405517635202</v>
      </c>
    </row>
    <row r="8" spans="1:20" x14ac:dyDescent="0.25">
      <c r="A8" s="16"/>
      <c r="B8" s="7" t="s">
        <v>9</v>
      </c>
      <c r="C8" s="2">
        <v>6.6749999999999996E-5</v>
      </c>
      <c r="D8" s="2">
        <v>2.3062000000000001E-4</v>
      </c>
      <c r="E8" s="2">
        <v>3.6879000000000002E-4</v>
      </c>
      <c r="F8" s="2">
        <v>6.8590000000000003E-4</v>
      </c>
      <c r="G8" s="2">
        <v>4.7984999999999998E-4</v>
      </c>
      <c r="H8" s="2">
        <v>8.3031000000000001E-4</v>
      </c>
      <c r="I8" s="2">
        <v>9.7373999999999996E-4</v>
      </c>
      <c r="J8" s="2">
        <v>3.3861E-5</v>
      </c>
      <c r="K8" s="2">
        <v>3.9901999999999998E-5</v>
      </c>
      <c r="L8" s="2">
        <v>7.7734000000000008E-6</v>
      </c>
      <c r="M8" s="2">
        <v>9.9329999999999999E-5</v>
      </c>
      <c r="N8" s="2"/>
      <c r="O8" s="2"/>
      <c r="P8" s="2"/>
      <c r="Q8" s="2"/>
      <c r="R8" s="8">
        <f>AVERAGE(C8:Q8)</f>
        <v>3.4698421818181815E-4</v>
      </c>
      <c r="S8" s="9">
        <f>R8/SUM(R8,R24,R40,R56)</f>
        <v>0.22983637669625318</v>
      </c>
    </row>
    <row r="9" spans="1:20" x14ac:dyDescent="0.25">
      <c r="A9" s="16"/>
      <c r="B9" s="12" t="s">
        <v>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20" x14ac:dyDescent="0.25">
      <c r="A10" s="16"/>
      <c r="B10" s="6" t="s">
        <v>7</v>
      </c>
      <c r="C10" s="2">
        <v>3.4118000000000002E-2</v>
      </c>
      <c r="D10" s="3">
        <v>1.6288E-2</v>
      </c>
      <c r="E10" s="2">
        <v>1.5859999999999999E-2</v>
      </c>
      <c r="F10" s="2">
        <v>1.7225000000000001E-2</v>
      </c>
      <c r="G10" s="2">
        <v>1.7624999999999998E-2</v>
      </c>
      <c r="H10" s="2">
        <v>1.7798000000000001E-2</v>
      </c>
      <c r="I10" s="2">
        <v>1.7089E-2</v>
      </c>
      <c r="J10" s="2">
        <v>1.6896000000000001E-2</v>
      </c>
      <c r="K10" s="2">
        <v>1.6064999999999999E-2</v>
      </c>
      <c r="L10" s="2">
        <v>2.0142E-2</v>
      </c>
      <c r="M10" s="2">
        <v>1.7786E-2</v>
      </c>
      <c r="N10" s="2"/>
      <c r="O10" s="2"/>
      <c r="P10" s="2"/>
      <c r="Q10" s="2"/>
      <c r="R10" s="8">
        <f>AVERAGE(C10:Q10)</f>
        <v>1.8808363636363637E-2</v>
      </c>
      <c r="S10" s="9">
        <f>R10/SUM(R10,R26,R42,R58)</f>
        <v>0.26040941618457381</v>
      </c>
      <c r="T10" s="1"/>
    </row>
    <row r="11" spans="1:20" x14ac:dyDescent="0.25">
      <c r="A11" s="16"/>
      <c r="B11" s="7" t="s">
        <v>8</v>
      </c>
      <c r="C11" s="2">
        <v>7.1555999999999995E-2</v>
      </c>
      <c r="D11" s="3">
        <v>3.7262000000000003E-2</v>
      </c>
      <c r="E11" s="2">
        <v>3.3827999999999997E-2</v>
      </c>
      <c r="F11" s="2">
        <v>4.5745000000000001E-2</v>
      </c>
      <c r="G11" s="2">
        <v>4.8508999999999997E-2</v>
      </c>
      <c r="H11" s="2">
        <v>5.6656999999999999E-2</v>
      </c>
      <c r="I11" s="2">
        <v>3.3002999999999998E-2</v>
      </c>
      <c r="J11" s="2">
        <v>3.5797000000000002E-2</v>
      </c>
      <c r="K11" s="2">
        <v>3.4901000000000001E-2</v>
      </c>
      <c r="L11" s="2">
        <v>4.6316999999999997E-2</v>
      </c>
      <c r="M11" s="2">
        <v>4.4526999999999997E-2</v>
      </c>
      <c r="N11" s="2"/>
      <c r="O11" s="2"/>
      <c r="P11" s="2"/>
      <c r="Q11" s="2"/>
      <c r="R11" s="8">
        <f>AVERAGE(C11:Q11)</f>
        <v>4.4372909090909095E-2</v>
      </c>
      <c r="S11" s="9">
        <f>R11/SUM(R11,R27,R43,R59)</f>
        <v>0.24279405517635202</v>
      </c>
    </row>
    <row r="12" spans="1:20" x14ac:dyDescent="0.25">
      <c r="A12" s="16"/>
      <c r="B12" s="7" t="s">
        <v>9</v>
      </c>
      <c r="C12" s="2">
        <v>6.6749999999999996E-5</v>
      </c>
      <c r="D12" s="2">
        <v>2.3062000000000001E-4</v>
      </c>
      <c r="E12" s="2">
        <v>3.6879000000000002E-4</v>
      </c>
      <c r="F12" s="2">
        <v>6.8590000000000003E-4</v>
      </c>
      <c r="G12" s="2">
        <v>4.7984999999999998E-4</v>
      </c>
      <c r="H12" s="2">
        <v>7.4916000000000002E-4</v>
      </c>
      <c r="I12" s="2">
        <v>9.7373999999999996E-4</v>
      </c>
      <c r="J12" s="2">
        <v>3.3861E-5</v>
      </c>
      <c r="K12" s="2">
        <v>3.9901999999999998E-5</v>
      </c>
      <c r="L12" s="2">
        <v>7.7734000000000008E-6</v>
      </c>
      <c r="M12" s="2">
        <v>9.9329999999999999E-5</v>
      </c>
      <c r="N12" s="2"/>
      <c r="O12" s="2"/>
      <c r="P12" s="2"/>
      <c r="Q12" s="2"/>
      <c r="R12" s="8">
        <f>AVERAGE(C12:Q12)</f>
        <v>3.3960694545454544E-4</v>
      </c>
      <c r="S12" s="9">
        <f>R12/SUM(R12,R28,R44,R60)</f>
        <v>0.2612351710761322</v>
      </c>
    </row>
    <row r="13" spans="1:20" ht="15" customHeight="1" x14ac:dyDescent="0.25">
      <c r="A13" s="16"/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0" x14ac:dyDescent="0.25">
      <c r="A14" s="16"/>
      <c r="B14" s="6" t="s">
        <v>7</v>
      </c>
      <c r="C14" s="2">
        <v>7.4788999999999994E-2</v>
      </c>
      <c r="D14" s="3">
        <v>0.12433</v>
      </c>
      <c r="E14" s="2">
        <v>0.12422999999999999</v>
      </c>
      <c r="F14" s="2">
        <v>0.12411999999999999</v>
      </c>
      <c r="G14" s="2">
        <v>0.12403</v>
      </c>
      <c r="H14" s="2">
        <v>0.12393999999999999</v>
      </c>
      <c r="I14" s="2">
        <v>0.12388</v>
      </c>
      <c r="J14" s="2">
        <v>0.12382</v>
      </c>
      <c r="K14" s="2">
        <v>0.12379999999999999</v>
      </c>
      <c r="L14" s="2">
        <v>0.12376</v>
      </c>
      <c r="M14" s="2">
        <v>0.1237</v>
      </c>
      <c r="N14" s="2"/>
      <c r="O14" s="2"/>
      <c r="P14" s="2"/>
      <c r="Q14" s="2"/>
      <c r="R14" s="8">
        <f>AVERAGE(C14:Q14)</f>
        <v>0.11949081818181817</v>
      </c>
      <c r="S14" s="9">
        <f>R14/SUM(R14,R30,R46,R62)</f>
        <v>0.38755889018429107</v>
      </c>
    </row>
    <row r="15" spans="1:20" x14ac:dyDescent="0.25">
      <c r="A15" s="16"/>
      <c r="B15" s="7" t="s">
        <v>8</v>
      </c>
      <c r="C15" s="2">
        <v>4.5258000000000003</v>
      </c>
      <c r="D15" s="3">
        <v>0.32651000000000002</v>
      </c>
      <c r="E15" s="2">
        <v>0.32529000000000002</v>
      </c>
      <c r="F15" s="2">
        <v>0.32467000000000001</v>
      </c>
      <c r="G15" s="2">
        <v>0.32424999999999998</v>
      </c>
      <c r="H15" s="2">
        <v>0.32396000000000003</v>
      </c>
      <c r="I15" s="2">
        <v>0.32367000000000001</v>
      </c>
      <c r="J15" s="2">
        <v>0.32346000000000003</v>
      </c>
      <c r="K15" s="2">
        <v>0.32325999999999999</v>
      </c>
      <c r="L15" s="2">
        <v>0.32307999999999998</v>
      </c>
      <c r="M15" s="2">
        <v>0.32289000000000001</v>
      </c>
      <c r="N15" s="2"/>
      <c r="O15" s="2"/>
      <c r="P15" s="2"/>
      <c r="Q15" s="2"/>
      <c r="R15" s="8">
        <f>AVERAGE(C15:Q15)</f>
        <v>0.70607636363636361</v>
      </c>
      <c r="S15" s="9">
        <f>R15/SUM(R15,R31,R47,R63)</f>
        <v>0.29404215243743892</v>
      </c>
    </row>
    <row r="16" spans="1:20" x14ac:dyDescent="0.25">
      <c r="A16" s="16"/>
      <c r="B16" s="7" t="s">
        <v>9</v>
      </c>
      <c r="C16" s="2">
        <v>2.7173000000000002E-3</v>
      </c>
      <c r="D16" s="2">
        <v>1.2070000000000001E-2</v>
      </c>
      <c r="E16" s="2">
        <v>1.1963E-2</v>
      </c>
      <c r="F16" s="2">
        <v>1.1969E-2</v>
      </c>
      <c r="G16" s="2">
        <v>1.1878E-2</v>
      </c>
      <c r="H16" s="2">
        <v>1.1863E-2</v>
      </c>
      <c r="I16" s="2">
        <v>1.1816999999999999E-2</v>
      </c>
      <c r="J16" s="2">
        <v>1.1757E-2</v>
      </c>
      <c r="K16" s="2">
        <v>1.1734E-2</v>
      </c>
      <c r="L16" s="2">
        <v>1.1730000000000001E-2</v>
      </c>
      <c r="M16" s="2">
        <v>1.1707E-2</v>
      </c>
      <c r="N16" s="2"/>
      <c r="O16" s="2"/>
      <c r="P16" s="2"/>
      <c r="Q16" s="2"/>
      <c r="R16" s="8">
        <f>AVERAGE(C16:Q16)</f>
        <v>1.1018663636363635E-2</v>
      </c>
      <c r="S16" s="9">
        <f>R16/SUM(R16,R32,R48,R64)</f>
        <v>0.21888513240797611</v>
      </c>
    </row>
    <row r="17" spans="1:20" x14ac:dyDescent="0.25">
      <c r="A17" s="16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1">
        <v>6986.4970000000003</v>
      </c>
    </row>
    <row r="18" spans="1:20" x14ac:dyDescent="0.25">
      <c r="A18" s="25"/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">
        <f>1 - AVERAGE(S6,S7,S8,S10:S12,S14:S16)</f>
        <v>0.73355946411973627</v>
      </c>
      <c r="T18" s="1">
        <f>1-SQRT(SUMSQ(S6:S8,S10:S12,S14:S16)) / SQRT(9)</f>
        <v>0.72936985609108418</v>
      </c>
    </row>
    <row r="19" spans="1:20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 t="s">
        <v>3</v>
      </c>
      <c r="S19" s="4" t="s">
        <v>4</v>
      </c>
    </row>
    <row r="20" spans="1:20" x14ac:dyDescent="0.25">
      <c r="A20" s="19"/>
      <c r="B20" s="1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9"/>
      <c r="S20" s="4" t="s">
        <v>5</v>
      </c>
    </row>
    <row r="21" spans="1:20" x14ac:dyDescent="0.25">
      <c r="A21" s="16">
        <v>5</v>
      </c>
      <c r="B21" s="12" t="s">
        <v>6</v>
      </c>
      <c r="C21" s="13">
        <v>1.79462601711157</v>
      </c>
      <c r="D21" s="13">
        <v>0.68172744709103295</v>
      </c>
      <c r="E21" s="13">
        <v>0.45275311430527099</v>
      </c>
      <c r="F21" s="13">
        <v>0.21965747255304299</v>
      </c>
      <c r="G21" s="13">
        <v>-4.4374193018523701E-3</v>
      </c>
      <c r="H21" s="13">
        <v>-0.24236072977412501</v>
      </c>
      <c r="I21" s="13">
        <v>-0.47568442778918402</v>
      </c>
      <c r="J21" s="13">
        <v>-0.70953490212183601</v>
      </c>
      <c r="K21" s="13">
        <v>-0.94134270568104095</v>
      </c>
      <c r="L21" s="13">
        <v>-1.17206627255304</v>
      </c>
      <c r="M21" s="13">
        <v>-1.40743817221081</v>
      </c>
      <c r="N21" s="13"/>
      <c r="O21" s="13"/>
      <c r="P21" s="13"/>
      <c r="Q21" s="13"/>
      <c r="R21" s="13"/>
      <c r="S21" s="13"/>
    </row>
    <row r="22" spans="1:20" x14ac:dyDescent="0.25">
      <c r="A22" s="16"/>
      <c r="B22" s="6" t="s">
        <v>7</v>
      </c>
      <c r="C22" s="2">
        <v>1.3811E-2</v>
      </c>
      <c r="D22" s="3">
        <v>2.5943000000000001E-2</v>
      </c>
      <c r="E22" s="2">
        <v>2.7996E-2</v>
      </c>
      <c r="F22" s="2">
        <v>2.8858000000000002E-2</v>
      </c>
      <c r="G22" s="2">
        <v>2.7449999999999999E-2</v>
      </c>
      <c r="H22" s="2">
        <v>2.8455000000000001E-2</v>
      </c>
      <c r="I22" s="2">
        <v>1.6664999999999999E-2</v>
      </c>
      <c r="J22" s="2">
        <v>1.1084999999999999E-2</v>
      </c>
      <c r="K22" s="2">
        <v>1.0203E-2</v>
      </c>
      <c r="L22" s="2">
        <v>1.7077999999999999E-2</v>
      </c>
      <c r="M22" s="2">
        <v>1.3028E-2</v>
      </c>
      <c r="N22" s="2"/>
      <c r="O22" s="2"/>
      <c r="P22" s="2"/>
      <c r="Q22" s="2"/>
      <c r="R22" s="8">
        <f t="shared" ref="R22:R24" si="0">AVERAGE(C22:Q22)</f>
        <v>2.0052E-2</v>
      </c>
      <c r="S22" s="9">
        <f>R22/SUM(R22,R38,R54,R70,R6)</f>
        <v>0.27762554962613967</v>
      </c>
    </row>
    <row r="23" spans="1:20" x14ac:dyDescent="0.25">
      <c r="A23" s="16"/>
      <c r="B23" s="7" t="s">
        <v>8</v>
      </c>
      <c r="C23" s="2">
        <v>4.7050000000000002E-2</v>
      </c>
      <c r="D23" s="3">
        <v>5.8582000000000002E-2</v>
      </c>
      <c r="E23" s="2">
        <v>5.8841999999999998E-2</v>
      </c>
      <c r="F23" s="2">
        <v>5.7451000000000002E-2</v>
      </c>
      <c r="G23" s="2">
        <v>5.5820000000000002E-2</v>
      </c>
      <c r="H23" s="2">
        <v>5.8652000000000003E-2</v>
      </c>
      <c r="I23" s="2">
        <v>5.2449999999999997E-2</v>
      </c>
      <c r="J23" s="2">
        <v>2.7234000000000001E-2</v>
      </c>
      <c r="K23" s="2">
        <v>3.3050999999999997E-2</v>
      </c>
      <c r="L23" s="2">
        <v>5.0980999999999999E-2</v>
      </c>
      <c r="M23" s="2">
        <v>3.5070999999999998E-2</v>
      </c>
      <c r="N23" s="2"/>
      <c r="O23" s="2"/>
      <c r="P23" s="2"/>
      <c r="Q23" s="2"/>
      <c r="R23" s="8">
        <f t="shared" si="0"/>
        <v>4.865309090909091E-2</v>
      </c>
      <c r="S23" s="9">
        <f>R23/SUM(R23,R39,R55,R71,R7)</f>
        <v>0.26621381109993564</v>
      </c>
    </row>
    <row r="24" spans="1:20" x14ac:dyDescent="0.25">
      <c r="A24" s="16"/>
      <c r="B24" s="7" t="s">
        <v>9</v>
      </c>
      <c r="C24" s="2">
        <v>1.295E-5</v>
      </c>
      <c r="D24" s="2">
        <v>8.7682999999999999E-4</v>
      </c>
      <c r="E24" s="2">
        <v>2.7166E-3</v>
      </c>
      <c r="F24" s="2">
        <v>1.2120000000000001E-4</v>
      </c>
      <c r="G24" s="2">
        <v>4.4320999999999998E-4</v>
      </c>
      <c r="H24" s="2">
        <v>8.0102999999999999E-4</v>
      </c>
      <c r="I24" s="2">
        <v>4.8479999999999997E-5</v>
      </c>
      <c r="J24" s="2">
        <v>2.5211E-5</v>
      </c>
      <c r="K24" s="2">
        <v>2.9071999999999999E-5</v>
      </c>
      <c r="L24" s="2">
        <v>9.5625999999999996E-5</v>
      </c>
      <c r="M24" s="2">
        <v>5.8768000000000004E-4</v>
      </c>
      <c r="N24" s="2"/>
      <c r="O24" s="2"/>
      <c r="P24" s="2"/>
      <c r="Q24" s="2"/>
      <c r="R24" s="8">
        <f t="shared" si="0"/>
        <v>5.2344445454545463E-4</v>
      </c>
      <c r="S24" s="9">
        <f>R24/SUM(R24,R40,R56,R72,R8)</f>
        <v>0.34672060148693501</v>
      </c>
    </row>
    <row r="25" spans="1:20" x14ac:dyDescent="0.25">
      <c r="A25" s="16"/>
      <c r="B25" s="12" t="s">
        <v>12</v>
      </c>
      <c r="C25" s="13">
        <v>1.98854451950719</v>
      </c>
      <c r="D25" s="13">
        <v>0.64464054168377805</v>
      </c>
      <c r="E25" s="13">
        <v>0.23997655030800899</v>
      </c>
      <c r="F25" s="13">
        <v>-0.16278455728952701</v>
      </c>
      <c r="G25" s="13">
        <v>-0.57089035400410204</v>
      </c>
      <c r="H25" s="13">
        <v>-0.97273724394250505</v>
      </c>
      <c r="I25" s="13">
        <v>-1.37751738767967</v>
      </c>
      <c r="J25" s="13">
        <v>-1.7814697084189</v>
      </c>
      <c r="K25" s="13">
        <v>-2.1871388644763901</v>
      </c>
      <c r="L25" s="13">
        <v>-2.5902770427104702</v>
      </c>
      <c r="M25" s="13">
        <v>-2.99481721232033</v>
      </c>
      <c r="N25" s="13"/>
      <c r="O25" s="13"/>
      <c r="P25" s="13"/>
      <c r="Q25" s="13"/>
      <c r="R25" s="13"/>
      <c r="S25" s="13"/>
    </row>
    <row r="26" spans="1:20" x14ac:dyDescent="0.25">
      <c r="A26" s="16"/>
      <c r="B26" s="6" t="s">
        <v>7</v>
      </c>
      <c r="C26" s="2">
        <v>1.3811E-2</v>
      </c>
      <c r="D26" s="3">
        <v>2.5943000000000001E-2</v>
      </c>
      <c r="E26" s="2">
        <v>2.7994999999999999E-2</v>
      </c>
      <c r="F26" s="2">
        <v>2.8858000000000002E-2</v>
      </c>
      <c r="G26" s="2">
        <v>2.7449999999999999E-2</v>
      </c>
      <c r="H26" s="2">
        <v>2.8455000000000001E-2</v>
      </c>
      <c r="I26" s="2">
        <v>1.6664999999999999E-2</v>
      </c>
      <c r="J26" s="2">
        <v>1.1084999999999999E-2</v>
      </c>
      <c r="K26" s="2">
        <v>1.0203E-2</v>
      </c>
      <c r="L26" s="2">
        <v>1.7077999999999999E-2</v>
      </c>
      <c r="M26" s="2">
        <v>1.3027E-2</v>
      </c>
      <c r="N26" s="2"/>
      <c r="O26" s="2"/>
      <c r="P26" s="2"/>
      <c r="Q26" s="2"/>
      <c r="R26" s="8">
        <f t="shared" ref="R26:R28" si="1">AVERAGE(C26:Q26)</f>
        <v>2.0051818181818185E-2</v>
      </c>
      <c r="S26" s="9">
        <f>R26/SUM(R26,R42,R58,R74,R10)</f>
        <v>0.27762554824658009</v>
      </c>
    </row>
    <row r="27" spans="1:20" x14ac:dyDescent="0.25">
      <c r="A27" s="16"/>
      <c r="B27" s="7" t="s">
        <v>8</v>
      </c>
      <c r="C27" s="2">
        <v>4.7050000000000002E-2</v>
      </c>
      <c r="D27" s="3">
        <v>5.8582000000000002E-2</v>
      </c>
      <c r="E27" s="2">
        <v>5.8841999999999998E-2</v>
      </c>
      <c r="F27" s="2">
        <v>5.7451000000000002E-2</v>
      </c>
      <c r="G27" s="2">
        <v>5.5820000000000002E-2</v>
      </c>
      <c r="H27" s="2">
        <v>5.8652000000000003E-2</v>
      </c>
      <c r="I27" s="2">
        <v>5.2449999999999997E-2</v>
      </c>
      <c r="J27" s="2">
        <v>2.7234000000000001E-2</v>
      </c>
      <c r="K27" s="2">
        <v>3.3050999999999997E-2</v>
      </c>
      <c r="L27" s="2">
        <v>5.0980999999999999E-2</v>
      </c>
      <c r="M27" s="2">
        <v>3.5070999999999998E-2</v>
      </c>
      <c r="N27" s="2"/>
      <c r="O27" s="2"/>
      <c r="P27" s="2"/>
      <c r="Q27" s="2"/>
      <c r="R27" s="8">
        <f t="shared" si="1"/>
        <v>4.865309090909091E-2</v>
      </c>
      <c r="S27" s="9">
        <f>R27/SUM(R27,R43,R59,R75,R11)</f>
        <v>0.26621381109993564</v>
      </c>
    </row>
    <row r="28" spans="1:20" x14ac:dyDescent="0.25">
      <c r="A28" s="16"/>
      <c r="B28" s="7" t="s">
        <v>9</v>
      </c>
      <c r="C28" s="2">
        <v>1.295E-5</v>
      </c>
      <c r="D28" s="2">
        <v>8.7682999999999999E-4</v>
      </c>
      <c r="E28" s="2">
        <v>2.3999999999999998E-3</v>
      </c>
      <c r="F28" s="2">
        <v>1.2120000000000001E-4</v>
      </c>
      <c r="G28" s="2">
        <v>4.4320999999999998E-4</v>
      </c>
      <c r="H28" s="2">
        <v>3.1814000000000001E-4</v>
      </c>
      <c r="I28" s="2">
        <v>4.8479999999999997E-5</v>
      </c>
      <c r="J28" s="2">
        <v>2.5211E-5</v>
      </c>
      <c r="K28" s="2">
        <v>2.9071999999999999E-5</v>
      </c>
      <c r="L28" s="2">
        <v>9.5625999999999996E-5</v>
      </c>
      <c r="M28" s="2">
        <v>3.4121999999999999E-4</v>
      </c>
      <c r="N28" s="2"/>
      <c r="O28" s="2"/>
      <c r="P28" s="2"/>
      <c r="Q28" s="2"/>
      <c r="R28" s="8">
        <f t="shared" si="1"/>
        <v>4.2835809090909085E-4</v>
      </c>
      <c r="S28" s="9">
        <f>R28/SUM(R28,R44,R60,R76,R12)</f>
        <v>0.32950503709724399</v>
      </c>
    </row>
    <row r="29" spans="1:20" ht="15.75" customHeight="1" x14ac:dyDescent="0.25">
      <c r="A29" s="16"/>
      <c r="B29" s="12" t="s">
        <v>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0" x14ac:dyDescent="0.25">
      <c r="A30" s="16"/>
      <c r="B30" s="6" t="s">
        <v>7</v>
      </c>
      <c r="C30" s="2">
        <v>7.4586E-2</v>
      </c>
      <c r="D30" s="3">
        <v>3.0542E-2</v>
      </c>
      <c r="E30" s="2">
        <v>2.8296000000000002E-2</v>
      </c>
      <c r="F30" s="2">
        <v>2.8433E-2</v>
      </c>
      <c r="G30" s="2">
        <v>2.8466999999999999E-2</v>
      </c>
      <c r="H30" s="2">
        <v>2.8528999999999999E-2</v>
      </c>
      <c r="I30" s="2">
        <v>2.0931000000000002E-2</v>
      </c>
      <c r="J30" s="2">
        <v>1.6539000000000002E-2</v>
      </c>
      <c r="K30" s="2">
        <v>8.3071999999999993E-2</v>
      </c>
      <c r="L30" s="2">
        <v>6.1567999999999998E-2</v>
      </c>
      <c r="M30" s="2">
        <v>8.4490999999999997E-2</v>
      </c>
      <c r="N30" s="2"/>
      <c r="O30" s="2"/>
      <c r="P30" s="2"/>
      <c r="Q30" s="2"/>
      <c r="R30" s="8">
        <f t="shared" ref="R30:R32" si="2">AVERAGE(C30:Q30)</f>
        <v>4.4132181818181813E-2</v>
      </c>
      <c r="S30" s="9">
        <f>R30/SUM(R30,R46,R62,R78,R14)</f>
        <v>0.14313919401606728</v>
      </c>
    </row>
    <row r="31" spans="1:20" x14ac:dyDescent="0.25">
      <c r="A31" s="16"/>
      <c r="B31" s="7" t="s">
        <v>8</v>
      </c>
      <c r="C31" s="2">
        <v>4.4946999999999999</v>
      </c>
      <c r="D31" s="3">
        <v>0.12623000000000001</v>
      </c>
      <c r="E31" s="2">
        <v>5.6644E-2</v>
      </c>
      <c r="F31" s="2">
        <v>5.7181000000000003E-2</v>
      </c>
      <c r="G31" s="2">
        <v>5.7494999999999997E-2</v>
      </c>
      <c r="H31" s="2">
        <v>5.7714000000000001E-2</v>
      </c>
      <c r="I31" s="2">
        <v>5.7776000000000001E-2</v>
      </c>
      <c r="J31" s="2">
        <v>2.7442999999999999E-2</v>
      </c>
      <c r="K31" s="2">
        <v>0.26596999999999998</v>
      </c>
      <c r="L31" s="2">
        <v>0.26596999999999998</v>
      </c>
      <c r="M31" s="2">
        <v>0.26612999999999998</v>
      </c>
      <c r="N31" s="2"/>
      <c r="O31" s="2"/>
      <c r="P31" s="2"/>
      <c r="Q31" s="2"/>
      <c r="R31" s="8">
        <f t="shared" si="2"/>
        <v>0.52120481818181819</v>
      </c>
      <c r="S31" s="9">
        <f>R31/SUM(R31,R47,R63,R79,R15)</f>
        <v>0.21705327425161378</v>
      </c>
    </row>
    <row r="32" spans="1:20" x14ac:dyDescent="0.25">
      <c r="A32" s="16"/>
      <c r="B32" s="7" t="s">
        <v>9</v>
      </c>
      <c r="C32" s="2">
        <v>3.7209999999999999E-4</v>
      </c>
      <c r="D32" s="2">
        <v>1.2258E-2</v>
      </c>
      <c r="E32" s="2">
        <v>1.4818E-2</v>
      </c>
      <c r="F32" s="2">
        <v>1.4794E-2</v>
      </c>
      <c r="G32" s="2">
        <v>1.4631E-2</v>
      </c>
      <c r="H32" s="2">
        <v>1.4611000000000001E-2</v>
      </c>
      <c r="I32" s="2">
        <v>5.313E-3</v>
      </c>
      <c r="J32" s="2">
        <v>5.2475000000000004E-3</v>
      </c>
      <c r="K32" s="2">
        <v>5.2486E-3</v>
      </c>
      <c r="L32" s="2">
        <v>6.5180999999999998E-3</v>
      </c>
      <c r="M32" s="2">
        <v>6.502E-3</v>
      </c>
      <c r="N32" s="2"/>
      <c r="O32" s="2"/>
      <c r="P32" s="2"/>
      <c r="Q32" s="2"/>
      <c r="R32" s="8">
        <f t="shared" si="2"/>
        <v>9.1193909090909082E-3</v>
      </c>
      <c r="S32" s="9">
        <f>R32/SUM(R32,R48,R64,R80,R16)</f>
        <v>0.18115618667484862</v>
      </c>
    </row>
    <row r="33" spans="1:20" x14ac:dyDescent="0.25">
      <c r="A33" s="16"/>
      <c r="B33" s="20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1">
        <v>45563.273999999998</v>
      </c>
    </row>
    <row r="34" spans="1:20" ht="15.75" customHeight="1" thickBot="1" x14ac:dyDescent="0.3">
      <c r="A34" s="17"/>
      <c r="B34" s="21" t="s">
        <v>13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0">
        <f>1 - AVERAGE(S22,S23,S24,S26:S28,S30:S32)</f>
        <v>0.74386077626674441</v>
      </c>
      <c r="T34" s="1">
        <f>1-SQRT(SUMSQ(S22:S24,S26:S28,S30:S32)) / SQRT(9)</f>
        <v>0.7364560464762111</v>
      </c>
    </row>
    <row r="35" spans="1:20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 t="s">
        <v>3</v>
      </c>
      <c r="S35" s="4" t="s">
        <v>4</v>
      </c>
    </row>
    <row r="36" spans="1:20" x14ac:dyDescent="0.25">
      <c r="A36" s="19"/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  <c r="S36" s="4" t="s">
        <v>5</v>
      </c>
    </row>
    <row r="37" spans="1:20" x14ac:dyDescent="0.25">
      <c r="A37" s="16">
        <v>6</v>
      </c>
      <c r="B37" s="12" t="s">
        <v>6</v>
      </c>
      <c r="C37" s="13">
        <v>2.42486114989733</v>
      </c>
      <c r="D37" s="13">
        <v>0.56119500451745397</v>
      </c>
      <c r="E37" s="13">
        <v>-0.238770718685832</v>
      </c>
      <c r="F37" s="13">
        <v>-1.0232791244353201</v>
      </c>
      <c r="G37" s="13">
        <v>-1.8454094570841899</v>
      </c>
      <c r="H37" s="13">
        <v>-2.61608440082136</v>
      </c>
      <c r="I37" s="13">
        <v>-3.4066415474332601</v>
      </c>
      <c r="J37" s="13">
        <v>-4.1933230225872702</v>
      </c>
      <c r="K37" s="13">
        <v>-4.9901802217659101</v>
      </c>
      <c r="L37" s="13">
        <v>-5.7812512755646797</v>
      </c>
      <c r="M37" s="13">
        <v>-6.56642005256671</v>
      </c>
      <c r="N37" s="13"/>
      <c r="O37" s="13"/>
      <c r="P37" s="13"/>
      <c r="Q37" s="13"/>
      <c r="R37" s="13"/>
      <c r="S37" s="13"/>
    </row>
    <row r="38" spans="1:20" x14ac:dyDescent="0.25">
      <c r="A38" s="16"/>
      <c r="B38" s="6" t="s">
        <v>7</v>
      </c>
      <c r="C38" s="2">
        <v>1.3811E-2</v>
      </c>
      <c r="D38" s="3">
        <v>2.5943000000000001E-2</v>
      </c>
      <c r="E38" s="2">
        <v>2.7996E-2</v>
      </c>
      <c r="F38" s="2">
        <v>2.8858000000000002E-2</v>
      </c>
      <c r="G38" s="2">
        <v>2.7449999999999999E-2</v>
      </c>
      <c r="H38" s="2">
        <v>2.8455000000000001E-2</v>
      </c>
      <c r="I38" s="2">
        <v>1.6664999999999999E-2</v>
      </c>
      <c r="J38" s="2">
        <v>1.1084999999999999E-2</v>
      </c>
      <c r="K38" s="2">
        <v>1.0203E-2</v>
      </c>
      <c r="L38" s="2">
        <v>1.7077999999999999E-2</v>
      </c>
      <c r="M38" s="2">
        <v>1.3028E-2</v>
      </c>
      <c r="N38" s="2"/>
      <c r="O38" s="2"/>
      <c r="P38" s="2"/>
      <c r="Q38" s="2"/>
      <c r="R38" s="8">
        <f t="shared" ref="R38:R40" si="3">AVERAGE(C38:Q38)</f>
        <v>2.0052E-2</v>
      </c>
      <c r="S38" s="9">
        <f>R38/SUM(R38,R54,R70,R86,R22,R6)</f>
        <v>0.27762554962613967</v>
      </c>
    </row>
    <row r="39" spans="1:20" x14ac:dyDescent="0.25">
      <c r="A39" s="16"/>
      <c r="B39" s="7" t="s">
        <v>8</v>
      </c>
      <c r="C39" s="2">
        <v>4.7050000000000002E-2</v>
      </c>
      <c r="D39" s="3">
        <v>5.8582000000000002E-2</v>
      </c>
      <c r="E39" s="2">
        <v>5.8841999999999998E-2</v>
      </c>
      <c r="F39" s="2">
        <v>5.7451000000000002E-2</v>
      </c>
      <c r="G39" s="2">
        <v>5.5820000000000002E-2</v>
      </c>
      <c r="H39" s="2">
        <v>5.8652000000000003E-2</v>
      </c>
      <c r="I39" s="2">
        <v>5.2449999999999997E-2</v>
      </c>
      <c r="J39" s="2">
        <v>2.7234000000000001E-2</v>
      </c>
      <c r="K39" s="2">
        <v>3.3050999999999997E-2</v>
      </c>
      <c r="L39" s="2">
        <v>5.0980999999999999E-2</v>
      </c>
      <c r="M39" s="2">
        <v>3.5070999999999998E-2</v>
      </c>
      <c r="N39" s="2"/>
      <c r="O39" s="2"/>
      <c r="P39" s="2"/>
      <c r="Q39" s="2"/>
      <c r="R39" s="8">
        <f t="shared" si="3"/>
        <v>4.865309090909091E-2</v>
      </c>
      <c r="S39" s="9">
        <f>R39/SUM(R39,R55,R71,R87,R23,R7)</f>
        <v>0.26621381109993564</v>
      </c>
    </row>
    <row r="40" spans="1:20" x14ac:dyDescent="0.25">
      <c r="A40" s="16"/>
      <c r="B40" s="7" t="s">
        <v>9</v>
      </c>
      <c r="C40" s="2">
        <v>1.295E-5</v>
      </c>
      <c r="D40" s="2">
        <v>8.7682999999999999E-4</v>
      </c>
      <c r="E40" s="2">
        <v>2.7166E-3</v>
      </c>
      <c r="F40" s="2">
        <v>1.2120000000000001E-4</v>
      </c>
      <c r="G40" s="2">
        <v>4.4320999999999998E-4</v>
      </c>
      <c r="H40" s="2">
        <v>8.0102999999999999E-4</v>
      </c>
      <c r="I40" s="2">
        <v>4.8479999999999997E-5</v>
      </c>
      <c r="J40" s="2">
        <v>2.5211E-5</v>
      </c>
      <c r="K40" s="2">
        <v>2.9071999999999999E-5</v>
      </c>
      <c r="L40" s="2">
        <v>9.5625999999999996E-5</v>
      </c>
      <c r="M40" s="2">
        <v>5.8768000000000004E-4</v>
      </c>
      <c r="N40" s="2"/>
      <c r="O40" s="2"/>
      <c r="P40" s="2"/>
      <c r="Q40" s="2"/>
      <c r="R40" s="8">
        <f t="shared" si="3"/>
        <v>5.2344445454545463E-4</v>
      </c>
      <c r="S40" s="9">
        <f>R40/SUM(R40,R56,R72,R88,R24,R8)</f>
        <v>0.34672060148693495</v>
      </c>
    </row>
    <row r="41" spans="1:20" x14ac:dyDescent="0.25">
      <c r="A41" s="16"/>
      <c r="B41" s="12" t="s">
        <v>12</v>
      </c>
      <c r="C41" s="13">
        <v>2.6187796522929498</v>
      </c>
      <c r="D41" s="13">
        <v>0.52410809911019796</v>
      </c>
      <c r="E41" s="13">
        <v>-0.45154728268309202</v>
      </c>
      <c r="F41" s="13">
        <v>-1.40572115427789</v>
      </c>
      <c r="G41" s="13">
        <v>-2.4118623917864501</v>
      </c>
      <c r="H41" s="13">
        <v>-3.34646091498974</v>
      </c>
      <c r="I41" s="13">
        <v>-4.3084745073237496</v>
      </c>
      <c r="J41" s="13">
        <v>-5.2652578288843301</v>
      </c>
      <c r="K41" s="13">
        <v>-6.2359763805612598</v>
      </c>
      <c r="L41" s="13">
        <v>-7.1994620457221501</v>
      </c>
      <c r="M41" s="13">
        <v>-8.1537990926762092</v>
      </c>
      <c r="N41" s="13"/>
      <c r="O41" s="13"/>
      <c r="P41" s="13"/>
      <c r="Q41" s="13"/>
      <c r="R41" s="13"/>
      <c r="S41" s="13"/>
    </row>
    <row r="42" spans="1:20" x14ac:dyDescent="0.25">
      <c r="A42" s="16"/>
      <c r="B42" s="6" t="s">
        <v>7</v>
      </c>
      <c r="C42" s="2">
        <v>1.3811E-2</v>
      </c>
      <c r="D42" s="3">
        <v>2.5943000000000001E-2</v>
      </c>
      <c r="E42" s="2">
        <v>2.7994999999999999E-2</v>
      </c>
      <c r="F42" s="2">
        <v>2.8858000000000002E-2</v>
      </c>
      <c r="G42" s="2">
        <v>2.7449999999999999E-2</v>
      </c>
      <c r="H42" s="2">
        <v>2.8455000000000001E-2</v>
      </c>
      <c r="I42" s="2">
        <v>1.6664999999999999E-2</v>
      </c>
      <c r="J42" s="2">
        <v>1.1084999999999999E-2</v>
      </c>
      <c r="K42" s="2">
        <v>1.0203E-2</v>
      </c>
      <c r="L42" s="2">
        <v>1.7077999999999999E-2</v>
      </c>
      <c r="M42" s="2">
        <v>1.3027E-2</v>
      </c>
      <c r="N42" s="2"/>
      <c r="O42" s="2"/>
      <c r="P42" s="2"/>
      <c r="Q42" s="2"/>
      <c r="R42" s="8">
        <f t="shared" ref="R42:R44" si="4">AVERAGE(C42:Q42)</f>
        <v>2.0051818181818185E-2</v>
      </c>
      <c r="S42" s="9">
        <f>R42/SUM(R42,R58,R74,R90,R26,R10)</f>
        <v>0.27762554824658009</v>
      </c>
    </row>
    <row r="43" spans="1:20" x14ac:dyDescent="0.25">
      <c r="A43" s="16"/>
      <c r="B43" s="7" t="s">
        <v>8</v>
      </c>
      <c r="C43" s="2">
        <v>4.7050000000000002E-2</v>
      </c>
      <c r="D43" s="3">
        <v>5.8582000000000002E-2</v>
      </c>
      <c r="E43" s="2">
        <v>5.8841999999999998E-2</v>
      </c>
      <c r="F43" s="2">
        <v>5.7451000000000002E-2</v>
      </c>
      <c r="G43" s="2">
        <v>5.5820000000000002E-2</v>
      </c>
      <c r="H43" s="2">
        <v>5.8652000000000003E-2</v>
      </c>
      <c r="I43" s="2">
        <v>5.2449999999999997E-2</v>
      </c>
      <c r="J43" s="2">
        <v>2.7234000000000001E-2</v>
      </c>
      <c r="K43" s="2">
        <v>3.3050999999999997E-2</v>
      </c>
      <c r="L43" s="2">
        <v>5.0980999999999999E-2</v>
      </c>
      <c r="M43" s="2">
        <v>3.5070999999999998E-2</v>
      </c>
      <c r="N43" s="2"/>
      <c r="O43" s="2"/>
      <c r="P43" s="2"/>
      <c r="Q43" s="2"/>
      <c r="R43" s="8">
        <f t="shared" si="4"/>
        <v>4.865309090909091E-2</v>
      </c>
      <c r="S43" s="9">
        <f>R43/SUM(R43,R59,R75,R91,R27,R11)</f>
        <v>0.26621381109993564</v>
      </c>
    </row>
    <row r="44" spans="1:20" x14ac:dyDescent="0.25">
      <c r="A44" s="16"/>
      <c r="B44" s="7" t="s">
        <v>9</v>
      </c>
      <c r="C44" s="2">
        <v>1.295E-5</v>
      </c>
      <c r="D44" s="2">
        <v>8.7682999999999999E-4</v>
      </c>
      <c r="E44" s="2">
        <v>2.3999999999999998E-3</v>
      </c>
      <c r="F44" s="2">
        <v>1.2120000000000001E-4</v>
      </c>
      <c r="G44" s="2">
        <v>4.4320999999999998E-4</v>
      </c>
      <c r="H44" s="2">
        <v>3.1814000000000001E-4</v>
      </c>
      <c r="I44" s="2">
        <v>4.8479999999999997E-5</v>
      </c>
      <c r="J44" s="2">
        <v>2.5211E-5</v>
      </c>
      <c r="K44" s="2">
        <v>2.9071999999999999E-5</v>
      </c>
      <c r="L44" s="2">
        <v>9.5625999999999996E-5</v>
      </c>
      <c r="M44" s="2">
        <v>3.4121999999999999E-4</v>
      </c>
      <c r="N44" s="2"/>
      <c r="O44" s="2"/>
      <c r="P44" s="2"/>
      <c r="Q44" s="2"/>
      <c r="R44" s="8">
        <f t="shared" si="4"/>
        <v>4.2835809090909085E-4</v>
      </c>
      <c r="S44" s="9">
        <f>R44/SUM(R44,R60,R76,R92,R28,R12)</f>
        <v>0.32950503709724399</v>
      </c>
    </row>
    <row r="45" spans="1:20" ht="15.75" customHeight="1" x14ac:dyDescent="0.25">
      <c r="A45" s="16"/>
      <c r="B45" s="12" t="s">
        <v>10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20" x14ac:dyDescent="0.25">
      <c r="A46" s="16"/>
      <c r="B46" s="6" t="s">
        <v>7</v>
      </c>
      <c r="C46" s="2">
        <v>7.4586E-2</v>
      </c>
      <c r="D46" s="3">
        <v>3.0542E-2</v>
      </c>
      <c r="E46" s="2">
        <v>2.8296000000000002E-2</v>
      </c>
      <c r="F46" s="2">
        <v>2.8433E-2</v>
      </c>
      <c r="G46" s="2">
        <v>2.8466999999999999E-2</v>
      </c>
      <c r="H46" s="2">
        <v>2.8528999999999999E-2</v>
      </c>
      <c r="I46" s="2">
        <v>2.0931000000000002E-2</v>
      </c>
      <c r="J46" s="2">
        <v>1.6539000000000002E-2</v>
      </c>
      <c r="K46" s="2">
        <v>8.3071999999999993E-2</v>
      </c>
      <c r="L46" s="2">
        <v>6.1567999999999998E-2</v>
      </c>
      <c r="M46" s="2">
        <v>8.4490999999999997E-2</v>
      </c>
      <c r="N46" s="2"/>
      <c r="O46" s="2"/>
      <c r="P46" s="2"/>
      <c r="Q46" s="2"/>
      <c r="R46" s="8">
        <f t="shared" ref="R46:R48" si="5">AVERAGE(C46:Q46)</f>
        <v>4.4132181818181813E-2</v>
      </c>
      <c r="S46" s="9">
        <f>R46/SUM(R46,R62,R78,R94,R30,R14)</f>
        <v>0.14313919401606728</v>
      </c>
    </row>
    <row r="47" spans="1:20" x14ac:dyDescent="0.25">
      <c r="A47" s="16"/>
      <c r="B47" s="7" t="s">
        <v>8</v>
      </c>
      <c r="C47" s="2">
        <v>4.4946999999999999</v>
      </c>
      <c r="D47" s="3">
        <v>0.12623000000000001</v>
      </c>
      <c r="E47" s="2">
        <v>5.6644E-2</v>
      </c>
      <c r="F47" s="2">
        <v>5.7181000000000003E-2</v>
      </c>
      <c r="G47" s="2">
        <v>5.7494999999999997E-2</v>
      </c>
      <c r="H47" s="2">
        <v>5.7714000000000001E-2</v>
      </c>
      <c r="I47" s="2">
        <v>5.7776000000000001E-2</v>
      </c>
      <c r="J47" s="2">
        <v>2.7442999999999999E-2</v>
      </c>
      <c r="K47" s="2">
        <v>0.26596999999999998</v>
      </c>
      <c r="L47" s="2">
        <v>0.26596999999999998</v>
      </c>
      <c r="M47" s="2">
        <v>0.26612999999999998</v>
      </c>
      <c r="N47" s="2"/>
      <c r="O47" s="2"/>
      <c r="P47" s="2"/>
      <c r="Q47" s="2"/>
      <c r="R47" s="8">
        <f t="shared" si="5"/>
        <v>0.52120481818181819</v>
      </c>
      <c r="S47" s="9">
        <f>R47/SUM(R47,R63,R79,R95,R31,R15)</f>
        <v>0.21705327425161378</v>
      </c>
    </row>
    <row r="48" spans="1:20" x14ac:dyDescent="0.25">
      <c r="A48" s="16"/>
      <c r="B48" s="7" t="s">
        <v>9</v>
      </c>
      <c r="C48" s="2">
        <v>3.7209999999999999E-4</v>
      </c>
      <c r="D48" s="2">
        <v>1.2258E-2</v>
      </c>
      <c r="E48" s="2">
        <v>1.4818E-2</v>
      </c>
      <c r="F48" s="2">
        <v>1.4794E-2</v>
      </c>
      <c r="G48" s="2">
        <v>1.4631E-2</v>
      </c>
      <c r="H48" s="2">
        <v>1.4611000000000001E-2</v>
      </c>
      <c r="I48" s="2">
        <v>5.313E-3</v>
      </c>
      <c r="J48" s="2">
        <v>5.2475000000000004E-3</v>
      </c>
      <c r="K48" s="2">
        <v>5.2486E-3</v>
      </c>
      <c r="L48" s="2">
        <v>6.5180999999999998E-3</v>
      </c>
      <c r="M48" s="2">
        <v>6.502E-3</v>
      </c>
      <c r="N48" s="2"/>
      <c r="O48" s="2"/>
      <c r="P48" s="2"/>
      <c r="Q48" s="2"/>
      <c r="R48" s="8">
        <f t="shared" si="5"/>
        <v>9.1193909090909082E-3</v>
      </c>
      <c r="S48" s="9">
        <f>R48/SUM(R48,R64,R80,R96,R32,R16)</f>
        <v>0.18115618667484862</v>
      </c>
    </row>
    <row r="49" spans="1:20" x14ac:dyDescent="0.25">
      <c r="A49" s="16"/>
      <c r="B49" s="20" t="s">
        <v>11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1">
        <v>45548.86</v>
      </c>
    </row>
    <row r="50" spans="1:20" ht="15.75" customHeight="1" thickBot="1" x14ac:dyDescent="0.3">
      <c r="A50" s="17"/>
      <c r="B50" s="21" t="s">
        <v>13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0">
        <f>1 - AVERAGE(S38,S39,S40,S42:S44,S46:S48)</f>
        <v>0.74386077626674441</v>
      </c>
      <c r="T50" s="1">
        <f>1-SQRT(SUMSQ(S38:S40,S42:S44,S46:S48)) / SQRT(9)</f>
        <v>0.7364560464762111</v>
      </c>
    </row>
    <row r="51" spans="1:20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 t="s">
        <v>3</v>
      </c>
      <c r="S51" s="4" t="s">
        <v>4</v>
      </c>
    </row>
    <row r="52" spans="1:20" x14ac:dyDescent="0.25">
      <c r="A52" s="19"/>
      <c r="B52" s="1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9"/>
      <c r="S52" s="4" t="s">
        <v>5</v>
      </c>
    </row>
    <row r="53" spans="1:20" x14ac:dyDescent="0.25">
      <c r="A53" s="16">
        <v>7</v>
      </c>
      <c r="B53" s="12" t="s">
        <v>6</v>
      </c>
      <c r="C53" s="13">
        <v>3.0550962826830901</v>
      </c>
      <c r="D53" s="13">
        <v>0.44066256194387399</v>
      </c>
      <c r="E53" s="13">
        <v>-0.93029455167693198</v>
      </c>
      <c r="F53" s="13">
        <v>-2.26621572142369</v>
      </c>
      <c r="G53" s="13">
        <v>-3.6863814948665299</v>
      </c>
      <c r="H53" s="13">
        <v>-4.9898080718685804</v>
      </c>
      <c r="I53" s="13">
        <v>-6.3375986670773399</v>
      </c>
      <c r="J53" s="13">
        <v>-7.6771111430527403</v>
      </c>
      <c r="K53" s="13">
        <v>-9.0390177378508305</v>
      </c>
      <c r="L53" s="13">
        <v>-10.3904362785764</v>
      </c>
      <c r="M53" s="13">
        <v>-11.725401932922599</v>
      </c>
      <c r="N53" s="13"/>
      <c r="O53" s="13"/>
      <c r="P53" s="13"/>
      <c r="Q53" s="13"/>
      <c r="R53" s="13"/>
      <c r="S53" s="13"/>
    </row>
    <row r="54" spans="1:20" x14ac:dyDescent="0.25">
      <c r="A54" s="16"/>
      <c r="B54" s="6" t="s">
        <v>7</v>
      </c>
      <c r="C54" s="2">
        <v>3.1529000000000001E-2</v>
      </c>
      <c r="D54" s="3">
        <v>1.9474999999999999E-2</v>
      </c>
      <c r="E54" s="2">
        <v>1.0746E-2</v>
      </c>
      <c r="F54" s="2">
        <v>1.0834999999999999E-2</v>
      </c>
      <c r="G54" s="2">
        <v>9.5840000000000005E-3</v>
      </c>
      <c r="H54" s="2">
        <v>1.0303E-2</v>
      </c>
      <c r="I54" s="2">
        <v>1.2564000000000001E-2</v>
      </c>
      <c r="J54" s="2">
        <v>1.1963E-2</v>
      </c>
      <c r="K54" s="2">
        <v>1.0130999999999999E-2</v>
      </c>
      <c r="L54" s="2">
        <v>9.4894999999999997E-3</v>
      </c>
      <c r="M54" s="2">
        <v>9.8370999999999997E-3</v>
      </c>
      <c r="N54" s="2"/>
      <c r="O54" s="2"/>
      <c r="P54" s="2"/>
      <c r="Q54" s="2"/>
      <c r="R54" s="8">
        <f t="shared" ref="R54:R56" si="6">AVERAGE(C54:Q54)</f>
        <v>1.3314236363636362E-2</v>
      </c>
      <c r="S54" s="9">
        <f>R54/SUM(R54,R70,R86,R102,R38,R22,R6)</f>
        <v>0.18433932716471577</v>
      </c>
    </row>
    <row r="55" spans="1:20" x14ac:dyDescent="0.25">
      <c r="A55" s="16"/>
      <c r="B55" s="7" t="s">
        <v>8</v>
      </c>
      <c r="C55" s="2">
        <v>9.6645999999999996E-2</v>
      </c>
      <c r="D55" s="3">
        <v>8.4932999999999995E-2</v>
      </c>
      <c r="E55" s="2">
        <v>2.3200999999999999E-2</v>
      </c>
      <c r="F55" s="2">
        <v>3.2189000000000002E-2</v>
      </c>
      <c r="G55" s="2">
        <v>2.7453000000000002E-2</v>
      </c>
      <c r="H55" s="2">
        <v>2.4264999999999998E-2</v>
      </c>
      <c r="I55" s="2">
        <v>4.9047E-2</v>
      </c>
      <c r="J55" s="2">
        <v>3.6681999999999999E-2</v>
      </c>
      <c r="K55" s="2">
        <v>2.2675000000000001E-2</v>
      </c>
      <c r="L55" s="2">
        <v>2.3907999999999999E-2</v>
      </c>
      <c r="M55" s="2">
        <v>3.0884999999999999E-2</v>
      </c>
      <c r="N55" s="2"/>
      <c r="O55" s="2"/>
      <c r="P55" s="2"/>
      <c r="Q55" s="2"/>
      <c r="R55" s="8">
        <f t="shared" si="6"/>
        <v>4.108036363636363E-2</v>
      </c>
      <c r="S55" s="9">
        <f>R55/SUM(R55,R71,R87,R103,R39,R23,R7)</f>
        <v>0.2247783226237767</v>
      </c>
    </row>
    <row r="56" spans="1:20" x14ac:dyDescent="0.25">
      <c r="A56" s="16"/>
      <c r="B56" s="7" t="s">
        <v>9</v>
      </c>
      <c r="C56" s="2">
        <v>1.9415E-5</v>
      </c>
      <c r="D56" s="2">
        <v>6.6651000000000004E-4</v>
      </c>
      <c r="E56" s="2">
        <v>8.1074999999999999E-6</v>
      </c>
      <c r="F56" s="2">
        <v>2.6154000000000001E-5</v>
      </c>
      <c r="G56" s="2">
        <v>2.0149E-5</v>
      </c>
      <c r="H56" s="2">
        <v>3.3898E-5</v>
      </c>
      <c r="I56" s="2">
        <v>1.5330000000000001E-5</v>
      </c>
      <c r="J56" s="2">
        <v>1.8071E-5</v>
      </c>
      <c r="K56" s="2">
        <v>4.3799000000000003E-4</v>
      </c>
      <c r="L56" s="2">
        <v>4.6016000000000001E-6</v>
      </c>
      <c r="M56" s="2">
        <v>2.3881000000000001E-5</v>
      </c>
      <c r="N56" s="2"/>
      <c r="O56" s="2"/>
      <c r="P56" s="2"/>
      <c r="Q56" s="2"/>
      <c r="R56" s="8">
        <f t="shared" si="6"/>
        <v>1.1582791818181816E-4</v>
      </c>
      <c r="S56" s="9">
        <f>R56/SUM(R56,R72,R88,R104,R40,R24,R8)</f>
        <v>7.6722420329876848E-2</v>
      </c>
    </row>
    <row r="57" spans="1:20" x14ac:dyDescent="0.25">
      <c r="A57" s="16"/>
      <c r="B57" s="12" t="s">
        <v>12</v>
      </c>
      <c r="C57" s="13">
        <v>3.2490147850787099</v>
      </c>
      <c r="D57" s="13">
        <v>0.40357565653661898</v>
      </c>
      <c r="E57" s="13">
        <v>-1.14307111567419</v>
      </c>
      <c r="F57" s="13">
        <v>-2.6486577512662599</v>
      </c>
      <c r="G57" s="13">
        <v>-4.2528344295687903</v>
      </c>
      <c r="H57" s="13">
        <v>-5.7201845860369502</v>
      </c>
      <c r="I57" s="13">
        <v>-7.23943162696784</v>
      </c>
      <c r="J57" s="13">
        <v>-8.7490459493497408</v>
      </c>
      <c r="K57" s="13">
        <v>-10.284813896646099</v>
      </c>
      <c r="L57" s="13">
        <v>-11.8086470487338</v>
      </c>
      <c r="M57" s="13">
        <v>-13.312780973032201</v>
      </c>
      <c r="N57" s="13"/>
      <c r="O57" s="13"/>
      <c r="P57" s="13"/>
      <c r="Q57" s="13"/>
      <c r="R57" s="13"/>
      <c r="S57" s="13"/>
    </row>
    <row r="58" spans="1:20" x14ac:dyDescent="0.25">
      <c r="A58" s="16"/>
      <c r="B58" s="6" t="s">
        <v>7</v>
      </c>
      <c r="C58" s="2">
        <v>3.1528E-2</v>
      </c>
      <c r="D58" s="3">
        <v>1.9474999999999999E-2</v>
      </c>
      <c r="E58" s="2">
        <v>1.0746E-2</v>
      </c>
      <c r="F58" s="2">
        <v>1.0834999999999999E-2</v>
      </c>
      <c r="G58" s="2">
        <v>9.5838999999999994E-3</v>
      </c>
      <c r="H58" s="2">
        <v>1.0303E-2</v>
      </c>
      <c r="I58" s="2">
        <v>1.2564000000000001E-2</v>
      </c>
      <c r="J58" s="2">
        <v>1.1963E-2</v>
      </c>
      <c r="K58" s="2">
        <v>1.0130999999999999E-2</v>
      </c>
      <c r="L58" s="2">
        <v>9.4894999999999997E-3</v>
      </c>
      <c r="M58" s="2">
        <v>9.8370000000000003E-3</v>
      </c>
      <c r="N58" s="2"/>
      <c r="O58" s="2"/>
      <c r="P58" s="2"/>
      <c r="Q58" s="2"/>
      <c r="R58" s="8">
        <f t="shared" ref="R58:R60" si="7">AVERAGE(C58:Q58)</f>
        <v>1.3314127272727273E-2</v>
      </c>
      <c r="S58" s="9">
        <f>R58/SUM(R58,R74,R90,R106,R42,R26,R10)</f>
        <v>0.18433948732226588</v>
      </c>
    </row>
    <row r="59" spans="1:20" x14ac:dyDescent="0.25">
      <c r="A59" s="16"/>
      <c r="B59" s="7" t="s">
        <v>8</v>
      </c>
      <c r="C59" s="2">
        <v>9.6645999999999996E-2</v>
      </c>
      <c r="D59" s="3">
        <v>8.4932999999999995E-2</v>
      </c>
      <c r="E59" s="2">
        <v>2.3200999999999999E-2</v>
      </c>
      <c r="F59" s="2">
        <v>3.2189000000000002E-2</v>
      </c>
      <c r="G59" s="2">
        <v>2.7453000000000002E-2</v>
      </c>
      <c r="H59" s="2">
        <v>2.4264999999999998E-2</v>
      </c>
      <c r="I59" s="2">
        <v>4.9047E-2</v>
      </c>
      <c r="J59" s="2">
        <v>3.6681999999999999E-2</v>
      </c>
      <c r="K59" s="2">
        <v>2.2675000000000001E-2</v>
      </c>
      <c r="L59" s="2">
        <v>2.3907999999999999E-2</v>
      </c>
      <c r="M59" s="2">
        <v>3.0884999999999999E-2</v>
      </c>
      <c r="N59" s="2"/>
      <c r="O59" s="2"/>
      <c r="P59" s="2"/>
      <c r="Q59" s="2"/>
      <c r="R59" s="8">
        <f t="shared" si="7"/>
        <v>4.108036363636363E-2</v>
      </c>
      <c r="S59" s="9">
        <f>R59/SUM(R59,R75,R91,R107,R43,R27,R11)</f>
        <v>0.2247783226237767</v>
      </c>
    </row>
    <row r="60" spans="1:20" x14ac:dyDescent="0.25">
      <c r="A60" s="16"/>
      <c r="B60" s="7" t="s">
        <v>9</v>
      </c>
      <c r="C60" s="2">
        <v>1.9415E-5</v>
      </c>
      <c r="D60" s="2">
        <v>5.329E-4</v>
      </c>
      <c r="E60" s="2">
        <v>8.1074999999999999E-6</v>
      </c>
      <c r="F60" s="2">
        <v>2.6154000000000001E-5</v>
      </c>
      <c r="G60" s="2">
        <v>2.0149E-5</v>
      </c>
      <c r="H60" s="2">
        <v>3.3898E-5</v>
      </c>
      <c r="I60" s="2">
        <v>1.5330000000000001E-5</v>
      </c>
      <c r="J60" s="2">
        <v>1.8071E-5</v>
      </c>
      <c r="K60" s="2">
        <v>4.3799000000000003E-4</v>
      </c>
      <c r="L60" s="2">
        <v>4.6016000000000001E-6</v>
      </c>
      <c r="M60" s="2">
        <v>2.3881000000000001E-5</v>
      </c>
      <c r="N60" s="2"/>
      <c r="O60" s="2"/>
      <c r="P60" s="2"/>
      <c r="Q60" s="2"/>
      <c r="R60" s="8">
        <f t="shared" si="7"/>
        <v>1.0368155454545453E-4</v>
      </c>
      <c r="S60" s="9">
        <f>R60/SUM(R60,R76,R92,R108,R44,R28,R12)</f>
        <v>7.9754754729379818E-2</v>
      </c>
    </row>
    <row r="61" spans="1:20" ht="15.75" customHeight="1" x14ac:dyDescent="0.25">
      <c r="A61" s="16"/>
      <c r="B61" s="12" t="s">
        <v>10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20" x14ac:dyDescent="0.25">
      <c r="A62" s="16"/>
      <c r="B62" s="6" t="s">
        <v>7</v>
      </c>
      <c r="C62" s="2">
        <v>8.7434999999999999E-2</v>
      </c>
      <c r="D62" s="3">
        <v>0.10098</v>
      </c>
      <c r="E62" s="2">
        <v>0.10205</v>
      </c>
      <c r="F62" s="2">
        <v>0.10201</v>
      </c>
      <c r="G62" s="2">
        <v>0.10198</v>
      </c>
      <c r="H62" s="2">
        <v>0.10197000000000001</v>
      </c>
      <c r="I62" s="2">
        <v>0.10199</v>
      </c>
      <c r="J62" s="2">
        <v>0.10197000000000001</v>
      </c>
      <c r="K62" s="2">
        <v>0.10195</v>
      </c>
      <c r="L62" s="2">
        <v>0.10193000000000001</v>
      </c>
      <c r="M62" s="2">
        <v>0.10191</v>
      </c>
      <c r="N62" s="2"/>
      <c r="O62" s="2"/>
      <c r="P62" s="2"/>
      <c r="Q62" s="2"/>
      <c r="R62" s="8">
        <f t="shared" ref="R62:R63" si="8">AVERAGE(C62:Q62)</f>
        <v>0.10056136363636363</v>
      </c>
      <c r="S62" s="9">
        <f>R62/SUM(R62,R78,R94,R110,R46,R30,R14)</f>
        <v>0.32616272178357425</v>
      </c>
    </row>
    <row r="63" spans="1:20" x14ac:dyDescent="0.25">
      <c r="A63" s="16"/>
      <c r="B63" s="7" t="s">
        <v>8</v>
      </c>
      <c r="C63" s="2">
        <v>4.5369000000000002</v>
      </c>
      <c r="D63" s="3">
        <v>0.35210000000000002</v>
      </c>
      <c r="E63" s="2">
        <v>0.25607000000000002</v>
      </c>
      <c r="F63" s="2">
        <v>0.25548999999999999</v>
      </c>
      <c r="G63" s="2">
        <v>0.25507000000000002</v>
      </c>
      <c r="H63" s="2">
        <v>0.25474000000000002</v>
      </c>
      <c r="I63" s="2">
        <v>0.25444</v>
      </c>
      <c r="J63" s="2">
        <v>0.25424000000000002</v>
      </c>
      <c r="K63" s="2">
        <v>0.25406000000000001</v>
      </c>
      <c r="L63" s="2">
        <v>0.25387999999999999</v>
      </c>
      <c r="M63" s="2">
        <v>0.25369999999999998</v>
      </c>
      <c r="N63" s="2"/>
      <c r="O63" s="2"/>
      <c r="P63" s="2"/>
      <c r="Q63" s="2"/>
      <c r="R63" s="8">
        <f t="shared" si="8"/>
        <v>0.65278999999999998</v>
      </c>
      <c r="S63" s="9">
        <f>R63/SUM(R63,R79,R95,R111,R47,R31,R15)</f>
        <v>0.27185129905933342</v>
      </c>
    </row>
    <row r="64" spans="1:20" x14ac:dyDescent="0.25">
      <c r="A64" s="16"/>
      <c r="B64" s="7" t="s">
        <v>9</v>
      </c>
      <c r="C64" s="2">
        <v>3.2875000000000001E-3</v>
      </c>
      <c r="D64" s="2">
        <v>7.3539E-3</v>
      </c>
      <c r="E64" s="2">
        <v>2.4249E-2</v>
      </c>
      <c r="F64" s="2">
        <v>2.4375000000000001E-2</v>
      </c>
      <c r="G64" s="2">
        <v>2.4424000000000001E-2</v>
      </c>
      <c r="H64" s="2">
        <v>2.4480999999999999E-2</v>
      </c>
      <c r="I64" s="2">
        <v>2.4586E-2</v>
      </c>
      <c r="J64" s="2">
        <v>2.4728E-2</v>
      </c>
      <c r="K64" s="2">
        <v>2.4760000000000001E-2</v>
      </c>
      <c r="L64" s="2">
        <v>2.4808E-2</v>
      </c>
      <c r="M64" s="2">
        <v>2.4854999999999999E-2</v>
      </c>
      <c r="N64" s="2"/>
      <c r="O64" s="2"/>
      <c r="P64" s="2"/>
      <c r="Q64" s="2"/>
      <c r="R64" s="8">
        <f>AVERAGE(C64:Q64)</f>
        <v>2.1082490909090909E-2</v>
      </c>
      <c r="S64" s="9">
        <f>R64/SUM(R64,R80,R96,R112,R48,R32,R16)</f>
        <v>0.41880249424232668</v>
      </c>
    </row>
    <row r="65" spans="1:20" x14ac:dyDescent="0.25">
      <c r="A65" s="16"/>
      <c r="B65" s="20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1">
        <v>7303.1909999999998</v>
      </c>
    </row>
    <row r="66" spans="1:20" ht="15.75" customHeight="1" thickBot="1" x14ac:dyDescent="0.3">
      <c r="A66" s="17"/>
      <c r="B66" s="21" t="s">
        <v>13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0">
        <f>1 - AVERAGE(S54,S55,S56,S58:S60,S62:S64)</f>
        <v>0.77871898334677492</v>
      </c>
      <c r="T66" s="1">
        <f>1-SQRT(SUMSQ(S54:S56,S58:S60,S62:S64)) / SQRT(9)</f>
        <v>0.75574590813908071</v>
      </c>
    </row>
  </sheetData>
  <mergeCells count="41">
    <mergeCell ref="B51:B52"/>
    <mergeCell ref="C51:Q51"/>
    <mergeCell ref="R51:R52"/>
    <mergeCell ref="B53:S53"/>
    <mergeCell ref="B37:S37"/>
    <mergeCell ref="B41:S41"/>
    <mergeCell ref="B45:S45"/>
    <mergeCell ref="B49:R49"/>
    <mergeCell ref="B50:R50"/>
    <mergeCell ref="A1:S2"/>
    <mergeCell ref="B57:S57"/>
    <mergeCell ref="B61:S61"/>
    <mergeCell ref="A51:A52"/>
    <mergeCell ref="B21:S21"/>
    <mergeCell ref="A21:A34"/>
    <mergeCell ref="B9:S9"/>
    <mergeCell ref="A3:A4"/>
    <mergeCell ref="B3:B4"/>
    <mergeCell ref="C3:Q3"/>
    <mergeCell ref="R3:R4"/>
    <mergeCell ref="A5:A18"/>
    <mergeCell ref="B5:S5"/>
    <mergeCell ref="A53:A66"/>
    <mergeCell ref="B65:R65"/>
    <mergeCell ref="B66:R66"/>
    <mergeCell ref="B13:S13"/>
    <mergeCell ref="B17:R17"/>
    <mergeCell ref="B18:R18"/>
    <mergeCell ref="A37:A50"/>
    <mergeCell ref="A19:A20"/>
    <mergeCell ref="B19:B20"/>
    <mergeCell ref="C19:Q19"/>
    <mergeCell ref="R19:R20"/>
    <mergeCell ref="B25:S25"/>
    <mergeCell ref="B29:S29"/>
    <mergeCell ref="B33:R33"/>
    <mergeCell ref="B34:R34"/>
    <mergeCell ref="A35:A36"/>
    <mergeCell ref="B35:B36"/>
    <mergeCell ref="C35:Q35"/>
    <mergeCell ref="R35:R3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2023-07-07T18:06:01Z</dcterms:created>
  <dcterms:modified xsi:type="dcterms:W3CDTF">2023-07-21T09:26:17Z</dcterms:modified>
</cp:coreProperties>
</file>